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/>
</workbook>
</file>

<file path=xl/sharedStrings.xml><?xml version="1.0" encoding="utf-8"?>
<sst xmlns="http://schemas.openxmlformats.org/spreadsheetml/2006/main" count="2437" uniqueCount="742">
  <si>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</si>
  <si>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</si>
  <si>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</si>
  <si>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(02/01/20 - 30/06/20թ.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</si>
  <si>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</si>
  <si>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</si>
  <si>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</si>
  <si>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</si>
  <si>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</si>
  <si>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</si>
  <si>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</si>
  <si>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</si>
  <si>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</si>
  <si>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</si>
  <si>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</si>
  <si>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</si>
  <si>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</si>
  <si>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</si>
  <si>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</si>
  <si>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</si>
  <si>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</si>
  <si>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</si>
  <si>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</si>
  <si>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</si>
  <si>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</si>
  <si>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</si>
  <si>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</si>
  <si>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</si>
  <si>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</si>
  <si>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</si>
  <si>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</si>
  <si>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</si>
  <si>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</si>
  <si>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</si>
  <si>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</si>
  <si>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</si>
  <si>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</si>
  <si>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</si>
  <si>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</si>
  <si>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</si>
  <si>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</si>
  <si>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</si>
  <si>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</si>
  <si>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</si>
  <si>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</si>
  <si>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</si>
  <si>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</si>
  <si>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</si>
  <si>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</si>
  <si>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</si>
  <si>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</si>
  <si>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</si>
  <si>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</si>
  <si>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</si>
  <si>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</si>
  <si>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</si>
  <si>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</si>
  <si>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</si>
  <si>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</si>
  <si>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</si>
  <si>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</si>
  <si>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</si>
  <si>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</si>
  <si>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</si>
  <si>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</si>
  <si>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</si>
  <si>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</si>
  <si>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</si>
  <si>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</si>
  <si>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</si>
  <si>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</si>
  <si>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</si>
  <si>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</si>
  <si>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</si>
  <si>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</si>
  <si>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</si>
  <si>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</si>
  <si>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</si>
  <si>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</si>
  <si>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</si>
  <si>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</si>
  <si>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</si>
  <si>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</si>
  <si>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</si>
  <si>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</si>
  <si>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</si>
  <si>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</si>
  <si>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</si>
  <si>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</si>
  <si>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</si>
  <si>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</si>
  <si>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</si>
  <si>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</si>
  <si>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</si>
  <si>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</si>
  <si>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</si>
  <si>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</si>
  <si>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</si>
  <si>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</si>
  <si>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</si>
  <si>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</si>
  <si>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</si>
  <si>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</si>
  <si>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</si>
  <si>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</si>
  <si>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</si>
  <si>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</si>
  <si>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</si>
  <si>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</si>
  <si>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</si>
  <si>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</si>
  <si>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</si>
  <si>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</si>
  <si>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</si>
  <si>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</si>
  <si>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</si>
  <si>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</si>
  <si>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</si>
  <si>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</si>
  <si>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</si>
  <si>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</si>
  <si>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</si>
  <si>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</si>
  <si>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</si>
  <si>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</si>
  <si>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</si>
  <si>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</si>
  <si>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</si>
  <si>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</si>
  <si>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</si>
  <si>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</si>
  <si>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</si>
  <si>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</si>
  <si>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</si>
  <si>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</si>
  <si>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</si>
  <si>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</si>
  <si>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</si>
  <si>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</si>
  <si>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</si>
  <si>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</si>
  <si>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</si>
  <si>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</si>
  <si>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</si>
  <si>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</si>
  <si>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</si>
  <si>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</si>
  <si>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</si>
  <si>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</si>
  <si>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</si>
  <si>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</si>
  <si>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</si>
  <si>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</si>
  <si>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</si>
  <si>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</si>
  <si>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</si>
  <si>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</si>
  <si>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</si>
  <si>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</si>
  <si>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</si>
  <si>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</si>
  <si>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</si>
  <si>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</si>
  <si>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</si>
  <si>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</si>
  <si>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</si>
  <si>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</si>
  <si>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</si>
  <si>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</si>
  <si>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</si>
  <si>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</si>
  <si>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</si>
  <si>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</si>
  <si>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</si>
  <si>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</si>
  <si>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</si>
  <si>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</si>
  <si>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</si>
  <si>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</si>
  <si>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</si>
  <si>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</si>
  <si>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</si>
  <si>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</si>
  <si>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</si>
  <si>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</si>
  <si>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</si>
  <si>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</si>
  <si>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</si>
  <si>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</si>
  <si>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</si>
  <si>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</si>
  <si>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</si>
  <si>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</si>
  <si>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</si>
  <si>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</si>
  <si>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</si>
  <si>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</si>
  <si>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</si>
  <si>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</si>
  <si>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</si>
  <si>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</si>
  <si>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</si>
  <si>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</si>
  <si>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</si>
  <si>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</si>
  <si>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</si>
  <si>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</si>
  <si>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</si>
  <si>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</si>
  <si>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</si>
  <si>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</si>
  <si>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</si>
  <si>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</si>
  <si>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</si>
  <si>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</si>
  <si>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</si>
  <si>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</si>
  <si>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</si>
  <si>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</si>
  <si>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</si>
  <si>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</si>
  <si>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</si>
  <si>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</si>
  <si>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</si>
  <si>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</si>
  <si>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</si>
  <si>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</si>
  <si>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</si>
  <si>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</si>
  <si>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</si>
  <si>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</si>
  <si>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</si>
  <si>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</si>
  <si>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</si>
  <si>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</si>
  <si>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</si>
  <si>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</si>
  <si>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</si>
  <si>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</si>
  <si>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</si>
  <si>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</si>
  <si>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</si>
  <si>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</si>
  <si>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</si>
  <si>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</si>
  <si>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</si>
  <si>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</si>
  <si>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</si>
  <si>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</si>
  <si>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</si>
  <si>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</si>
  <si>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</si>
  <si>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</si>
  <si>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</si>
  <si>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</si>
  <si>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</si>
  <si>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</si>
  <si>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</si>
  <si>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</si>
  <si>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</si>
  <si>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</si>
  <si>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</si>
  <si>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</si>
  <si>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</si>
  <si>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</si>
  <si>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</si>
  <si>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</si>
  <si>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</si>
  <si>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</si>
  <si>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</si>
  <si>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</si>
  <si>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</si>
  <si>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</si>
  <si>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</si>
  <si>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</si>
  <si>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</si>
  <si>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</si>
  <si>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</si>
  <si>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</si>
  <si>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</si>
  <si>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</si>
  <si>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</si>
  <si>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</si>
  <si>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</si>
  <si>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</si>
  <si>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</si>
  <si>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</si>
  <si>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</si>
  <si>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</si>
  <si>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</si>
  <si>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</si>
  <si>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</si>
  <si>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</si>
  <si>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</si>
  <si>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</si>
  <si>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</si>
  <si>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</si>
  <si>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</si>
  <si>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</si>
  <si>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</si>
  <si>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</si>
  <si>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</si>
  <si>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</si>
  <si>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</si>
  <si>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</si>
  <si>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</si>
  <si>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</si>
  <si>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</si>
  <si>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</si>
  <si>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</si>
  <si>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</si>
  <si>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</si>
  <si>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</si>
  <si>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</si>
  <si>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</si>
  <si>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</si>
  <si>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</si>
  <si>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</si>
  <si>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</si>
  <si>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</si>
  <si>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</si>
  <si>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</si>
  <si>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</si>
  <si>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</si>
  <si>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</si>
  <si>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</si>
  <si>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</si>
  <si>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</si>
  <si>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</si>
  <si>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</si>
  <si>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</si>
  <si>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</si>
  <si>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</si>
  <si>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</si>
  <si>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</si>
  <si>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</si>
  <si>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</si>
  <si>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</si>
  <si>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</si>
  <si>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</si>
  <si>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</si>
  <si>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</si>
  <si>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</si>
  <si>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</si>
  <si>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</si>
  <si>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</si>
  <si>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</si>
  <si>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</si>
  <si>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</si>
  <si>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</si>
  <si>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</si>
  <si>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</si>
  <si>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</si>
  <si>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</si>
  <si>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</si>
  <si>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</si>
  <si>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</si>
  <si>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</si>
  <si>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</si>
  <si>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</si>
  <si>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</si>
  <si>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</si>
  <si>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</si>
  <si>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</si>
  <si>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</si>
  <si>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</si>
  <si>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</si>
  <si>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</si>
  <si>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</si>
  <si>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</si>
  <si>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</si>
  <si>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</si>
  <si>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</si>
  <si>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</si>
  <si>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</si>
  <si>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</si>
  <si>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</si>
  <si>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</si>
  <si>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</si>
  <si>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</si>
  <si>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</si>
  <si>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</si>
  <si>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</si>
  <si>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</si>
  <si>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</si>
  <si>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</si>
  <si>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</si>
  <si>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</si>
  <si>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</si>
  <si>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</si>
  <si>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</si>
  <si>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</si>
  <si>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</si>
  <si>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</si>
  <si>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</si>
  <si>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</si>
  <si>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</si>
  <si>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</si>
  <si>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</si>
  <si>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</si>
  <si>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</si>
  <si>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</si>
  <si>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</si>
  <si>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</si>
  <si>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</si>
  <si>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</si>
  <si>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</si>
  <si>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</si>
  <si>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</si>
  <si>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</si>
  <si>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</si>
  <si>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</si>
  <si>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</si>
  <si>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</si>
  <si>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</si>
  <si>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</si>
  <si>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</si>
  <si>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</si>
  <si>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</si>
  <si>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</si>
  <si>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</si>
  <si>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</si>
  <si>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</si>
  <si>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</si>
  <si>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</si>
  <si>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</si>
  <si>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</si>
  <si>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</si>
  <si>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</si>
  <si>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</si>
  <si>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</si>
  <si>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</si>
  <si>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</si>
  <si>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</si>
  <si>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</si>
  <si>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</si>
  <si>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</si>
  <si>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</si>
  <si>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</si>
  <si>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</si>
  <si>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</si>
  <si>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</si>
  <si>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</si>
  <si>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</si>
  <si>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</si>
  <si>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</si>
  <si>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</si>
  <si>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</si>
  <si>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</si>
  <si>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</si>
  <si>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</si>
  <si>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</si>
  <si>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</si>
  <si>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</si>
  <si>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</si>
  <si>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</si>
  <si>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</si>
  <si>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</si>
  <si>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</si>
  <si>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</si>
  <si>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</si>
  <si>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</si>
  <si>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</si>
  <si>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</si>
  <si>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</si>
  <si>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</si>
  <si>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</si>
  <si>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</si>
  <si>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</si>
  <si>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</si>
  <si>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</si>
  <si>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</si>
  <si>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</si>
  <si>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</si>
  <si>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</si>
  <si>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</si>
  <si>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</si>
  <si>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</si>
  <si>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</si>
  <si>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</si>
  <si>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</si>
  <si>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</si>
  <si>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</si>
  <si>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</si>
  <si>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</si>
  <si>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</si>
  <si>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</si>
  <si>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</si>
  <si>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</si>
  <si>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</si>
  <si>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</si>
  <si>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</si>
  <si>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</si>
  <si>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</si>
  <si>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</si>
  <si>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</si>
  <si>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</si>
  <si>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</si>
  <si>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</si>
  <si>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</si>
  <si>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</si>
  <si>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</si>
  <si>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</si>
  <si>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</si>
  <si>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</si>
  <si>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</si>
  <si>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</si>
  <si>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</si>
  <si>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</si>
  <si>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</si>
  <si>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</si>
  <si>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</si>
  <si>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</si>
  <si>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</si>
  <si>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</si>
  <si>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</si>
  <si>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</si>
  <si>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</si>
  <si>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</si>
  <si>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</si>
  <si>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</si>
  <si>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</si>
  <si>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</si>
  <si>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</si>
  <si>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</si>
  <si>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</si>
  <si>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</si>
  <si>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</si>
  <si>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</si>
  <si>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</si>
  <si>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</si>
  <si>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</si>
  <si>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</si>
  <si>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</si>
  <si>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</si>
  <si>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</si>
  <si>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</si>
  <si>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</si>
  <si>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</si>
  <si>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</si>
  <si>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</si>
  <si>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</si>
  <si>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</si>
  <si>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</si>
  <si>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</si>
  <si>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</si>
  <si>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</si>
  <si>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</si>
  <si>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</si>
  <si>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</si>
  <si>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</si>
  <si>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</si>
  <si>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</si>
  <si>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</si>
  <si>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</si>
  <si>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</si>
  <si>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</si>
  <si>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</si>
  <si>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</si>
  <si>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</si>
  <si>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</si>
  <si>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</si>
  <si>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</si>
  <si>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</si>
  <si>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</si>
  <si>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</si>
  <si>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</si>
  <si>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</si>
  <si>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</si>
  <si>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</si>
  <si>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</si>
  <si>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</si>
  <si>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</si>
  <si>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</si>
  <si>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</si>
  <si>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</si>
  <si>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</si>
  <si>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</si>
  <si>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</si>
  <si>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</si>
  <si>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</si>
  <si>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</si>
  <si>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</si>
  <si>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</si>
  <si>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</si>
  <si>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</si>
  <si>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</si>
  <si>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</si>
  <si>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</si>
  <si>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</si>
  <si>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</si>
  <si>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</si>
  <si>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</si>
  <si>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</si>
  <si>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</si>
  <si>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</si>
  <si>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</si>
  <si>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</si>
  <si>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</si>
  <si>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</si>
  <si>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</si>
  <si>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</si>
  <si>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</si>
  <si>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</si>
  <si>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</si>
  <si>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</si>
  <si>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</si>
  <si>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</si>
  <si>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</si>
  <si>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</si>
  <si>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</si>
  <si>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</si>
  <si>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</si>
  <si>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</si>
  <si>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</si>
  <si>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</si>
  <si>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</si>
  <si>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</si>
  <si>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</si>
  <si>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</si>
  <si>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</si>
  <si>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</si>
  <si>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</si>
  <si>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</si>
  <si>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</si>
  <si>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</si>
  <si>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</si>
  <si>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</si>
  <si>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</si>
  <si>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</si>
  <si>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</si>
  <si>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</si>
  <si>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</si>
  <si>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</si>
  <si>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</si>
  <si>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</si>
  <si>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</si>
  <si>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</si>
  <si>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</si>
  <si>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</si>
  <si>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</si>
  <si>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</si>
  <si>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</si>
  <si>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</si>
  <si>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</si>
  <si>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</si>
  <si>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</si>
  <si>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</si>
  <si>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</si>
  <si>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</si>
  <si>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</si>
  <si>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</si>
  <si>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</si>
  <si>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</si>
  <si>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</si>
  <si>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</si>
  <si>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</si>
  <si>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</si>
  <si>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</si>
  <si>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</si>
  <si>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</si>
  <si>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</si>
  <si>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</si>
  <si>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</si>
  <si>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</si>
  <si>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</si>
  <si>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</si>
  <si>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</si>
  <si>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</si>
  <si>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</si>
  <si>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</si>
  <si>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</si>
  <si>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</si>
  <si>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</si>
  <si>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</si>
  <si>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</si>
  <si>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</si>
  <si>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</si>
  <si>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</si>
  <si>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</si>
  <si>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</si>
  <si>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</si>
  <si>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</si>
  <si>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</si>
  <si>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</si>
  <si>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</si>
  <si>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</si>
  <si>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</si>
  <si>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</si>
  <si>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</si>
  <si>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</si>
  <si>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</si>
  <si>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</si>
  <si>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</si>
  <si>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</si>
  <si>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</si>
  <si>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</si>
  <si>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</si>
  <si>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</si>
  <si>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</si>
  <si>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</si>
  <si>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</si>
  <si>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</si>
  <si>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</si>
  <si>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</si>
  <si>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</si>
  <si>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</si>
  <si>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</si>
  <si>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</si>
  <si>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</si>
  <si>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</si>
  <si>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</si>
  <si>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</si>
  <si>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</si>
  <si>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</si>
  <si>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</si>
  <si>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</si>
  <si>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</si>
  <si>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</si>
  <si>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</si>
  <si>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</si>
  <si>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Ð³í»Éí³Í 2</t>
  </si>
  <si>
    <t>ÐÐ ýÇÝ³ÝëÝ»ñÇ  Ý³Ë³ñ³ñÇ</t>
  </si>
  <si>
    <t xml:space="preserve"> 2009 Ãí³Ï³ÝÇ                </t>
  </si>
  <si>
    <t xml:space="preserve">  N         -Ü Ññ³Ù³ÝÇ</t>
  </si>
  <si>
    <t>úñÇÝ³Ï»ÉÇ Ó¨ Ð-9</t>
  </si>
  <si>
    <t>Ð²ÞìºîìàôÂÚàôÜ</t>
  </si>
  <si>
    <t xml:space="preserve">Ð²Ø²ÚÜøÆ ´ÚàôæºÆ  Î²î²ðØ²Ü ìºð²´ºðÚ²È </t>
  </si>
  <si>
    <t>1. Ð³Ù³ÛÝùÇ ³Ýí³ÝáõÙÁ ¸ÇÉÇç³ÝÇ Ñ³Ù³ÛÝù³å»ï³ñ³Ý</t>
  </si>
  <si>
    <t>2. öáëï³ÛÇÝ Ñ³ëó»Ý ù. ¸ÇÉÇç³Ý ØÛ³ëÝÇÏÛ³Ý 55</t>
  </si>
  <si>
    <t>3. Ð³Ù³ÛÝùÇ ï»Õ³µ³ßËÙ³Ý  Ù³ñ½Á  ¨  Ñ³Ù³ÛÝùÇ Ïá¹Á     Տավուշի մարզ   211003</t>
  </si>
  <si>
    <t xml:space="preserve">    Áëï µÛáõç»ï³ÛÇÝ  Í³Ëë»ñÇ  ï³ñ³Íù³ÛÇÝ  ¹³ë³Ï³ñ·Ù³Ý____110032____________</t>
  </si>
  <si>
    <t>4. Ð³Ù³ÛÝùÇÝ ëå³ë³ñÏáÕ ¶³ÝÓ³å»ï³Ï³Ý ëïáñ³µ³Å³ÝÙ³Ç ³Ýí³ÝáõÙÁ__________</t>
  </si>
  <si>
    <t>5. Ð³Ù³ÛÝùÇª  ¶³ÝÓ³å»ï³Ï³Ý ëïáñ³µ³Å³ÝáõÙáõÙ  Ñ³ßí³éÙ³Ý   Ñ³Ù³ñÁ_________</t>
  </si>
  <si>
    <t>6. Ì³Ëë»ñÇ  ýÇÝ³Ýë³íáñÙ³Ý  ³ÕµÛáõñÇ  Ïá¹Á` (Ñ³Ù³ÛÝùÇ µÛáõç»ª 2)  2</t>
  </si>
  <si>
    <r>
      <t xml:space="preserve">7. â³÷Ç ÙÇ³íáñÁª </t>
    </r>
    <r>
      <rPr>
        <i/>
        <sz val="10"/>
        <rFont val="Arial Armenian"/>
        <family val="2"/>
      </rPr>
      <t>Ñ³½³ñ ¹ñ³Ù</t>
    </r>
  </si>
  <si>
    <t xml:space="preserve">                            Î.î.               </t>
  </si>
  <si>
    <t>Ð²Ø²ÚÜøÆ ÔºÎ²ì²ð`</t>
  </si>
  <si>
    <t>². ՍԱՆԹՐՈՍՅԱՆ</t>
  </si>
  <si>
    <t>(².².Ð.)</t>
  </si>
  <si>
    <t>(01.01.2020Ã. - 30.06.2020Ã. Å³Ù³Ý³Ï³Ñ³ïí³ÍÇ Ñ³Ù³ñ)</t>
  </si>
  <si>
    <t>§01¦ ՀՈՒԼԻՍԻ   2020թ.</t>
  </si>
</sst>
</file>

<file path=xl/styles.xml><?xml version="1.0" encoding="utf-8"?>
<styleSheet xmlns="http://schemas.openxmlformats.org/spreadsheetml/2006/main">
  <numFmts count="1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Arial Armenian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10"/>
      <name val="Arial"/>
      <family val="2"/>
    </font>
    <font>
      <i/>
      <sz val="10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9" fillId="32" borderId="10" applyNumberFormat="0" applyFont="0" applyAlignment="0" applyProtection="0"/>
    <xf numFmtId="0" fontId="42" fillId="27" borderId="11" applyNumberFormat="0" applyAlignment="0" applyProtection="0"/>
    <xf numFmtId="9" fontId="29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3" fillId="0" borderId="1" xfId="46" applyFont="1" applyFill="1" applyBorder="1" applyAlignment="1">
      <alignment horizontal="center"/>
    </xf>
    <xf numFmtId="4" fontId="2" fillId="0" borderId="5" xfId="67" applyNumberFormat="1" applyFont="1" applyFill="1" applyBorder="1" applyAlignment="1">
      <alignment horizontal="right" vertical="center"/>
    </xf>
    <xf numFmtId="4" fontId="2" fillId="0" borderId="5" xfId="44" applyNumberFormat="1" applyFont="1" applyFill="1" applyBorder="1" applyAlignment="1">
      <alignment horizontal="center" vertical="center"/>
    </xf>
    <xf numFmtId="0" fontId="1" fillId="0" borderId="5" xfId="59" applyFont="1" applyFill="1" applyBorder="1" applyAlignment="1">
      <alignment horizontal="left" vertical="center" wrapText="1"/>
    </xf>
    <xf numFmtId="0" fontId="2" fillId="0" borderId="4" xfId="68" applyFont="1" applyFill="1" applyBorder="1" applyAlignment="1">
      <alignment horizontal="right" vertical="center"/>
    </xf>
    <xf numFmtId="0" fontId="1" fillId="0" borderId="4" xfId="43" applyFont="1" applyFill="1" applyBorder="1" applyAlignment="1">
      <alignment horizontal="center" vertical="center"/>
    </xf>
    <xf numFmtId="0" fontId="3" fillId="0" borderId="1" xfId="46" applyFont="1" applyFill="1" applyBorder="1" applyAlignment="1">
      <alignment horizontal="center"/>
    </xf>
    <xf numFmtId="0" fontId="3" fillId="0" borderId="1" xfId="45" applyFont="1" applyFill="1" applyBorder="1" applyAlignment="1">
      <alignment horizontal="center" vertical="center"/>
    </xf>
    <xf numFmtId="0" fontId="2" fillId="0" borderId="4" xfId="43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left" vertical="center" wrapText="1"/>
    </xf>
    <xf numFmtId="3" fontId="2" fillId="0" borderId="4" xfId="69" applyNumberFormat="1" applyFont="1" applyFill="1" applyBorder="1" applyAlignment="1">
      <alignment horizontal="right" vertical="center"/>
    </xf>
    <xf numFmtId="1" fontId="2" fillId="0" borderId="4" xfId="69" applyNumberFormat="1" applyFont="1" applyFill="1" applyBorder="1" applyAlignment="1">
      <alignment horizontal="right" vertical="center"/>
    </xf>
    <xf numFmtId="1" fontId="2" fillId="0" borderId="4" xfId="43" applyNumberFormat="1" applyFont="1" applyFill="1" applyBorder="1" applyAlignment="1">
      <alignment horizontal="center" vertical="center"/>
    </xf>
    <xf numFmtId="0" fontId="20" fillId="0" borderId="1" xfId="40" applyFont="1" applyFill="1" applyBorder="1" applyAlignment="1">
      <alignment/>
    </xf>
    <xf numFmtId="1" fontId="20" fillId="0" borderId="1" xfId="4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49" fontId="21" fillId="33" borderId="0" xfId="0" applyNumberFormat="1" applyFont="1" applyFill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2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33" borderId="0" xfId="0" applyFont="1" applyFill="1" applyAlignment="1">
      <alignment horizontal="center" wrapText="1"/>
    </xf>
    <xf numFmtId="0" fontId="24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24" fillId="33" borderId="0" xfId="62" applyFont="1" applyFill="1" applyAlignment="1">
      <alignment/>
      <protection/>
    </xf>
    <xf numFmtId="0" fontId="24" fillId="33" borderId="0" xfId="62" applyFont="1" applyFill="1" applyAlignment="1">
      <alignment vertical="center"/>
      <protection/>
    </xf>
    <xf numFmtId="0" fontId="24" fillId="33" borderId="0" xfId="62" applyFont="1" applyFill="1" applyBorder="1" applyAlignment="1">
      <alignment/>
      <protection/>
    </xf>
    <xf numFmtId="0" fontId="24" fillId="33" borderId="0" xfId="62" applyFont="1" applyFill="1" applyAlignment="1">
      <alignment/>
      <protection/>
    </xf>
    <xf numFmtId="49" fontId="24" fillId="33" borderId="0" xfId="0" applyNumberFormat="1" applyFont="1" applyFill="1" applyAlignment="1">
      <alignment horizontal="centerContinuous" wrapText="1"/>
    </xf>
    <xf numFmtId="0" fontId="24" fillId="33" borderId="0" xfId="0" applyFont="1" applyFill="1" applyAlignment="1">
      <alignment wrapText="1"/>
    </xf>
    <xf numFmtId="0" fontId="24" fillId="0" borderId="0" xfId="63" applyFont="1" applyFill="1" applyAlignment="1">
      <alignment horizontal="justify"/>
      <protection/>
    </xf>
    <xf numFmtId="0" fontId="24" fillId="0" borderId="0" xfId="63" applyFont="1" applyFill="1" applyAlignment="1">
      <alignment horizontal="center" vertical="center"/>
      <protection/>
    </xf>
    <xf numFmtId="0" fontId="24" fillId="0" borderId="0" xfId="63" applyFont="1" applyFill="1">
      <alignment/>
      <protection/>
    </xf>
    <xf numFmtId="49" fontId="24" fillId="33" borderId="0" xfId="0" applyNumberFormat="1" applyFont="1" applyFill="1" applyAlignment="1">
      <alignment horizontal="left" wrapText="1"/>
    </xf>
    <xf numFmtId="0" fontId="24" fillId="33" borderId="0" xfId="0" applyFont="1" applyFill="1" applyBorder="1" applyAlignment="1">
      <alignment wrapText="1"/>
    </xf>
    <xf numFmtId="0" fontId="26" fillId="33" borderId="0" xfId="0" applyFont="1" applyFill="1" applyAlignment="1">
      <alignment horizontal="left" wrapText="1"/>
    </xf>
    <xf numFmtId="49" fontId="24" fillId="33" borderId="0" xfId="0" applyNumberFormat="1" applyFont="1" applyFill="1" applyAlignment="1">
      <alignment horizontal="centerContinuous"/>
    </xf>
    <xf numFmtId="0" fontId="24" fillId="33" borderId="0" xfId="0" applyFont="1" applyFill="1" applyAlignment="1">
      <alignment/>
    </xf>
    <xf numFmtId="0" fontId="24" fillId="0" borderId="0" xfId="0" applyFont="1" applyAlignment="1">
      <alignment/>
    </xf>
    <xf numFmtId="0" fontId="24" fillId="33" borderId="0" xfId="0" applyFont="1" applyFill="1" applyAlignment="1">
      <alignment horizontal="center"/>
    </xf>
    <xf numFmtId="0" fontId="24" fillId="0" borderId="13" xfId="0" applyFont="1" applyBorder="1" applyAlignment="1">
      <alignment/>
    </xf>
    <xf numFmtId="0" fontId="24" fillId="33" borderId="13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rmal_hamajnq" xfId="62"/>
    <cellStyle name="Normal_hashvetvutyunner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29.8515625" style="29" customWidth="1"/>
    <col min="2" max="2" width="13.421875" style="29" customWidth="1"/>
    <col min="3" max="16384" width="9.140625" style="29" customWidth="1"/>
  </cols>
  <sheetData>
    <row r="1" spans="1:13" s="21" customFormat="1" ht="14.25" customHeight="1">
      <c r="A1" s="17"/>
      <c r="B1" s="18"/>
      <c r="C1" s="19"/>
      <c r="D1" s="20"/>
      <c r="I1" s="22"/>
      <c r="J1" s="22"/>
      <c r="K1" s="22"/>
      <c r="L1" s="22"/>
      <c r="M1" s="22"/>
    </row>
    <row r="2" spans="1:12" s="21" customFormat="1" ht="15" customHeight="1">
      <c r="A2" s="17"/>
      <c r="C2" s="23" t="s">
        <v>721</v>
      </c>
      <c r="D2" s="23"/>
      <c r="E2" s="23"/>
      <c r="F2" s="23"/>
      <c r="L2" s="24"/>
    </row>
    <row r="3" spans="4:12" s="21" customFormat="1" ht="14.25" customHeight="1">
      <c r="D3" s="25" t="s">
        <v>722</v>
      </c>
      <c r="E3" s="25"/>
      <c r="F3" s="25"/>
      <c r="L3" s="25"/>
    </row>
    <row r="4" spans="4:12" s="21" customFormat="1" ht="14.25" customHeight="1">
      <c r="D4" s="26" t="s">
        <v>723</v>
      </c>
      <c r="E4" s="26"/>
      <c r="F4" s="26"/>
      <c r="L4" s="26"/>
    </row>
    <row r="5" spans="3:12" s="21" customFormat="1" ht="14.25" customHeight="1">
      <c r="C5" s="27"/>
      <c r="E5" s="26" t="s">
        <v>724</v>
      </c>
      <c r="F5" s="26"/>
      <c r="G5" s="27"/>
      <c r="L5" s="26"/>
    </row>
    <row r="6" spans="1:12" ht="14.25" customHeight="1">
      <c r="A6" s="28"/>
      <c r="C6" s="28"/>
      <c r="D6" s="28"/>
      <c r="E6" s="27" t="s">
        <v>725</v>
      </c>
      <c r="F6" s="28"/>
      <c r="G6" s="28"/>
      <c r="L6" s="28"/>
    </row>
    <row r="7" spans="1:12" ht="14.25" customHeight="1">
      <c r="A7" s="28"/>
      <c r="C7" s="28"/>
      <c r="D7" s="28"/>
      <c r="E7" s="27"/>
      <c r="F7" s="28"/>
      <c r="G7" s="28"/>
      <c r="L7" s="28"/>
    </row>
    <row r="8" spans="1:12" ht="14.25" customHeight="1">
      <c r="A8" s="28"/>
      <c r="C8" s="28"/>
      <c r="D8" s="28"/>
      <c r="E8" s="27"/>
      <c r="F8" s="28"/>
      <c r="G8" s="28"/>
      <c r="L8" s="28"/>
    </row>
    <row r="9" spans="1:7" s="31" customFormat="1" ht="15" customHeight="1">
      <c r="A9" s="30" t="s">
        <v>726</v>
      </c>
      <c r="B9" s="30"/>
      <c r="C9" s="30"/>
      <c r="D9" s="30"/>
      <c r="E9" s="30"/>
      <c r="F9" s="30"/>
      <c r="G9" s="30"/>
    </row>
    <row r="10" spans="1:7" s="32" customFormat="1" ht="15" customHeight="1">
      <c r="A10" s="30" t="s">
        <v>727</v>
      </c>
      <c r="B10" s="30"/>
      <c r="C10" s="30"/>
      <c r="D10" s="30"/>
      <c r="E10" s="30"/>
      <c r="F10" s="30"/>
      <c r="G10" s="30"/>
    </row>
    <row r="11" spans="1:7" s="32" customFormat="1" ht="12.75">
      <c r="A11" s="33" t="s">
        <v>740</v>
      </c>
      <c r="B11" s="33"/>
      <c r="C11" s="33"/>
      <c r="D11" s="33"/>
      <c r="E11" s="33"/>
      <c r="F11" s="33"/>
      <c r="G11" s="33"/>
    </row>
    <row r="12" spans="1:7" s="32" customFormat="1" ht="12.75">
      <c r="A12" s="34"/>
      <c r="B12" s="34"/>
      <c r="C12" s="34"/>
      <c r="D12" s="34"/>
      <c r="E12" s="34"/>
      <c r="F12" s="34"/>
      <c r="G12" s="34"/>
    </row>
    <row r="13" spans="1:7" s="32" customFormat="1" ht="12.75">
      <c r="A13" s="34"/>
      <c r="B13" s="34"/>
      <c r="C13" s="34"/>
      <c r="D13" s="34"/>
      <c r="E13" s="34"/>
      <c r="F13" s="34"/>
      <c r="G13" s="34"/>
    </row>
    <row r="14" spans="1:7" s="32" customFormat="1" ht="12.75">
      <c r="A14" s="35" t="s">
        <v>728</v>
      </c>
      <c r="B14" s="35"/>
      <c r="C14" s="35"/>
      <c r="D14" s="35"/>
      <c r="E14" s="35"/>
      <c r="F14" s="35"/>
      <c r="G14" s="35"/>
    </row>
    <row r="15" spans="1:7" s="32" customFormat="1" ht="12.75">
      <c r="A15" s="35" t="s">
        <v>729</v>
      </c>
      <c r="B15" s="35"/>
      <c r="C15" s="35"/>
      <c r="D15" s="35"/>
      <c r="E15" s="35"/>
      <c r="F15" s="35"/>
      <c r="G15" s="35"/>
    </row>
    <row r="16" spans="1:7" s="32" customFormat="1" ht="12.75">
      <c r="A16" s="35" t="s">
        <v>730</v>
      </c>
      <c r="B16" s="35"/>
      <c r="C16" s="35"/>
      <c r="D16" s="35"/>
      <c r="E16" s="35"/>
      <c r="F16" s="35"/>
      <c r="G16" s="35"/>
    </row>
    <row r="17" spans="1:7" s="32" customFormat="1" ht="12.75">
      <c r="A17" s="35" t="s">
        <v>731</v>
      </c>
      <c r="B17" s="35"/>
      <c r="C17" s="35"/>
      <c r="D17" s="35"/>
      <c r="E17" s="35"/>
      <c r="F17" s="35"/>
      <c r="G17" s="35"/>
    </row>
    <row r="18" spans="1:7" s="32" customFormat="1" ht="12.75">
      <c r="A18" s="36" t="s">
        <v>732</v>
      </c>
      <c r="B18" s="36"/>
      <c r="C18" s="36"/>
      <c r="D18" s="36"/>
      <c r="E18" s="36"/>
      <c r="F18" s="36"/>
      <c r="G18" s="36"/>
    </row>
    <row r="19" spans="1:7" s="32" customFormat="1" ht="12.75">
      <c r="A19" s="37" t="s">
        <v>733</v>
      </c>
      <c r="B19" s="37"/>
      <c r="C19" s="37"/>
      <c r="D19" s="37"/>
      <c r="E19" s="37"/>
      <c r="F19" s="37"/>
      <c r="G19" s="37"/>
    </row>
    <row r="20" spans="1:7" s="32" customFormat="1" ht="12.75">
      <c r="A20" s="35" t="s">
        <v>734</v>
      </c>
      <c r="B20" s="35"/>
      <c r="C20" s="35"/>
      <c r="D20" s="35"/>
      <c r="E20" s="35"/>
      <c r="F20" s="35"/>
      <c r="G20" s="35"/>
    </row>
    <row r="21" spans="1:7" s="32" customFormat="1" ht="12.75">
      <c r="A21" s="35" t="s">
        <v>735</v>
      </c>
      <c r="B21" s="35"/>
      <c r="C21" s="35"/>
      <c r="D21" s="35"/>
      <c r="E21" s="35"/>
      <c r="F21" s="35"/>
      <c r="G21" s="35"/>
    </row>
    <row r="22" spans="1:7" s="32" customFormat="1" ht="12.75">
      <c r="A22" s="38"/>
      <c r="B22" s="38"/>
      <c r="C22" s="38"/>
      <c r="D22" s="38"/>
      <c r="E22" s="38"/>
      <c r="F22" s="38"/>
      <c r="G22" s="38"/>
    </row>
    <row r="23" spans="1:7" s="32" customFormat="1" ht="12.75">
      <c r="A23" s="38"/>
      <c r="B23" s="38"/>
      <c r="C23" s="38"/>
      <c r="D23" s="38"/>
      <c r="E23" s="38"/>
      <c r="F23" s="38"/>
      <c r="G23" s="38"/>
    </row>
    <row r="25" spans="1:6" ht="12.75">
      <c r="A25" s="39"/>
      <c r="B25" s="40"/>
      <c r="C25" s="40"/>
      <c r="D25" s="40"/>
      <c r="E25" s="40"/>
      <c r="F25" s="40"/>
    </row>
    <row r="26" spans="1:6" ht="12.75">
      <c r="A26" s="41"/>
      <c r="B26" s="42"/>
      <c r="C26" s="43"/>
      <c r="D26" s="43"/>
      <c r="E26" s="41"/>
      <c r="F26" s="42"/>
    </row>
    <row r="27" spans="1:6" ht="12.75">
      <c r="A27" s="44" t="s">
        <v>741</v>
      </c>
      <c r="B27" s="44"/>
      <c r="C27" s="40"/>
      <c r="D27" s="40"/>
      <c r="E27" s="40"/>
      <c r="F27" s="40"/>
    </row>
    <row r="28" spans="1:6" ht="12.75" hidden="1">
      <c r="A28" s="39"/>
      <c r="B28" s="40"/>
      <c r="C28" s="40"/>
      <c r="D28" s="45"/>
      <c r="E28" s="40"/>
      <c r="F28" s="40"/>
    </row>
    <row r="29" spans="1:6" ht="12.75">
      <c r="A29" s="39"/>
      <c r="B29" s="40"/>
      <c r="C29" s="40"/>
      <c r="D29" s="45"/>
      <c r="E29" s="40"/>
      <c r="F29" s="40"/>
    </row>
    <row r="30" spans="1:6" ht="12.75">
      <c r="A30" s="39"/>
      <c r="B30" s="40"/>
      <c r="C30" s="40"/>
      <c r="D30" s="45"/>
      <c r="E30" s="40"/>
      <c r="F30" s="40"/>
    </row>
    <row r="31" spans="1:6" ht="12.75">
      <c r="A31" s="39"/>
      <c r="B31" s="40"/>
      <c r="C31" s="40"/>
      <c r="D31" s="45"/>
      <c r="E31" s="40"/>
      <c r="F31" s="40"/>
    </row>
    <row r="32" spans="1:6" ht="12.75">
      <c r="A32" s="39"/>
      <c r="B32" s="40"/>
      <c r="C32" s="40"/>
      <c r="D32" s="45"/>
      <c r="E32" s="40"/>
      <c r="F32" s="40"/>
    </row>
    <row r="33" spans="1:6" ht="12.75">
      <c r="A33" s="39"/>
      <c r="B33" s="40"/>
      <c r="C33" s="40"/>
      <c r="D33" s="45"/>
      <c r="E33" s="40"/>
      <c r="F33" s="40"/>
    </row>
    <row r="34" spans="1:6" ht="12.75">
      <c r="A34" s="39"/>
      <c r="B34" s="40"/>
      <c r="C34" s="40"/>
      <c r="D34" s="45"/>
      <c r="E34" s="40"/>
      <c r="F34" s="40"/>
    </row>
    <row r="35" spans="1:6" ht="25.5">
      <c r="A35" s="39"/>
      <c r="B35" s="46" t="s">
        <v>736</v>
      </c>
      <c r="C35" s="40"/>
      <c r="D35" s="40"/>
      <c r="E35" s="40"/>
      <c r="F35" s="40"/>
    </row>
    <row r="36" spans="1:6" ht="12.75">
      <c r="A36" s="39"/>
      <c r="B36" s="46"/>
      <c r="C36" s="40"/>
      <c r="D36" s="40"/>
      <c r="E36" s="40"/>
      <c r="F36" s="40"/>
    </row>
    <row r="37" spans="1:7" ht="12.75">
      <c r="A37" s="47"/>
      <c r="B37" s="48"/>
      <c r="C37" s="48"/>
      <c r="D37" s="48"/>
      <c r="E37" s="48"/>
      <c r="F37" s="48"/>
      <c r="G37" s="49"/>
    </row>
    <row r="38" spans="1:7" ht="12.75">
      <c r="A38" s="50" t="s">
        <v>737</v>
      </c>
      <c r="B38" s="51"/>
      <c r="C38" s="52"/>
      <c r="D38" s="53"/>
      <c r="E38" s="54" t="s">
        <v>738</v>
      </c>
      <c r="F38" s="54"/>
      <c r="G38" s="55"/>
    </row>
    <row r="39" spans="1:7" ht="12.75">
      <c r="A39" s="47"/>
      <c r="B39" s="48"/>
      <c r="C39" s="48"/>
      <c r="D39" s="48"/>
      <c r="F39" s="50" t="s">
        <v>739</v>
      </c>
      <c r="G39" s="49"/>
    </row>
    <row r="40" spans="1:7" ht="12.75">
      <c r="A40" s="49"/>
      <c r="B40" s="49"/>
      <c r="C40" s="49"/>
      <c r="D40" s="49"/>
      <c r="E40" s="49"/>
      <c r="F40" s="49"/>
      <c r="G40" s="49"/>
    </row>
    <row r="41" spans="1:7" ht="12.75">
      <c r="A41" s="49"/>
      <c r="B41" s="49"/>
      <c r="C41" s="49"/>
      <c r="D41" s="49"/>
      <c r="E41" s="49"/>
      <c r="F41" s="49"/>
      <c r="G41" s="49"/>
    </row>
    <row r="42" spans="1:7" ht="12.75">
      <c r="A42" s="49"/>
      <c r="B42" s="49"/>
      <c r="C42" s="49"/>
      <c r="D42" s="49"/>
      <c r="E42" s="49"/>
      <c r="F42" s="49"/>
      <c r="G42" s="49"/>
    </row>
    <row r="43" spans="1:6" ht="12.75">
      <c r="A43" s="50"/>
      <c r="B43" s="56"/>
      <c r="C43" s="53"/>
      <c r="D43" s="53"/>
      <c r="E43" s="57"/>
      <c r="F43" s="57"/>
    </row>
    <row r="44" spans="1:6" ht="12.75">
      <c r="A44" s="47"/>
      <c r="B44" s="48"/>
      <c r="C44" s="48"/>
      <c r="D44" s="48"/>
      <c r="F44" s="50"/>
    </row>
  </sheetData>
  <sheetProtection/>
  <mergeCells count="15">
    <mergeCell ref="A27:B27"/>
    <mergeCell ref="E38:F38"/>
    <mergeCell ref="E43:F43"/>
    <mergeCell ref="A16:G16"/>
    <mergeCell ref="A17:G17"/>
    <mergeCell ref="A18:G18"/>
    <mergeCell ref="A19:G19"/>
    <mergeCell ref="A20:G20"/>
    <mergeCell ref="A21:G21"/>
    <mergeCell ref="C2:F2"/>
    <mergeCell ref="A9:G9"/>
    <mergeCell ref="A10:G10"/>
    <mergeCell ref="A11:G11"/>
    <mergeCell ref="A14:G14"/>
    <mergeCell ref="A15:G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40">
      <selection activeCell="N9" sqref="N9"/>
    </sheetView>
  </sheetViews>
  <sheetFormatPr defaultColWidth="9.140625" defaultRowHeight="15"/>
  <cols>
    <col min="1" max="1" width="5.28125" style="1" customWidth="1"/>
    <col min="2" max="2" width="42.57421875" style="1" customWidth="1"/>
    <col min="3" max="3" width="5.57421875" style="1" customWidth="1"/>
    <col min="4" max="4" width="10.28125" style="1" customWidth="1"/>
    <col min="5" max="5" width="10.57421875" style="1" customWidth="1"/>
    <col min="6" max="6" width="7.8515625" style="1" customWidth="1"/>
    <col min="7" max="7" width="9.57421875" style="1" customWidth="1"/>
    <col min="8" max="8" width="11.421875" style="1" customWidth="1"/>
    <col min="9" max="9" width="7.00390625" style="1" customWidth="1"/>
    <col min="10" max="10" width="9.57421875" style="1" bestFit="1" customWidth="1"/>
    <col min="11" max="11" width="12.00390625" style="1" customWidth="1"/>
    <col min="12" max="12" width="9.1406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1" ht="1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8" spans="1:12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 t="s">
        <v>6</v>
      </c>
      <c r="L8" s="3"/>
    </row>
    <row r="9" spans="1:12" ht="39.75" customHeight="1">
      <c r="A9" s="4" t="s">
        <v>7</v>
      </c>
      <c r="B9" s="5"/>
      <c r="C9" s="4" t="s">
        <v>8</v>
      </c>
      <c r="D9" s="4" t="s">
        <v>9</v>
      </c>
      <c r="E9" s="4"/>
      <c r="F9" s="4" t="s">
        <v>10</v>
      </c>
      <c r="G9" s="4" t="s">
        <v>9</v>
      </c>
      <c r="H9" s="4"/>
      <c r="I9" s="4" t="s">
        <v>10</v>
      </c>
      <c r="J9" s="4" t="s">
        <v>9</v>
      </c>
      <c r="K9" s="3"/>
      <c r="L9" s="3" t="s">
        <v>10</v>
      </c>
    </row>
    <row r="10" spans="1:12" ht="19.5" customHeight="1">
      <c r="A10" s="4" t="s">
        <v>11</v>
      </c>
      <c r="B10" s="4" t="s">
        <v>12</v>
      </c>
      <c r="C10" s="4"/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3" t="s">
        <v>17</v>
      </c>
      <c r="L10" s="3" t="s">
        <v>18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10">
        <v>1000</v>
      </c>
      <c r="B12" s="11" t="s">
        <v>20</v>
      </c>
      <c r="C12" s="10"/>
      <c r="D12" s="12">
        <f aca="true" t="shared" si="0" ref="D12:L12">SUM(D13,D48,D67)</f>
        <v>933000000</v>
      </c>
      <c r="E12" s="12">
        <f t="shared" si="0"/>
        <v>933000000</v>
      </c>
      <c r="F12" s="12">
        <f t="shared" si="0"/>
        <v>0</v>
      </c>
      <c r="G12" s="12">
        <f t="shared" si="0"/>
        <v>933027070</v>
      </c>
      <c r="H12" s="12">
        <f t="shared" si="0"/>
        <v>933027070</v>
      </c>
      <c r="I12" s="12">
        <f t="shared" si="0"/>
        <v>0</v>
      </c>
      <c r="J12" s="12">
        <f t="shared" si="0"/>
        <v>398210692.2</v>
      </c>
      <c r="K12" s="12">
        <f t="shared" si="0"/>
        <v>398210692.2</v>
      </c>
      <c r="L12" s="12">
        <f t="shared" si="0"/>
        <v>0</v>
      </c>
    </row>
    <row r="13" spans="1:12" ht="39.75" customHeight="1">
      <c r="A13" s="10">
        <v>1100</v>
      </c>
      <c r="B13" s="11" t="s">
        <v>21</v>
      </c>
      <c r="C13" s="10" t="s">
        <v>22</v>
      </c>
      <c r="D13" s="12">
        <f>SUM(D14,D17,D19,D39,D42)</f>
        <v>180773500</v>
      </c>
      <c r="E13" s="12">
        <f>SUM(E14,E17,E19,E39,E42)</f>
        <v>180773500</v>
      </c>
      <c r="F13" s="12" t="s">
        <v>23</v>
      </c>
      <c r="G13" s="12">
        <f>SUM(G14,G17,G19,G39,G42)</f>
        <v>178773500</v>
      </c>
      <c r="H13" s="12">
        <f>SUM(H14,H17,H19,H39,H42)</f>
        <v>178773500</v>
      </c>
      <c r="I13" s="12" t="s">
        <v>23</v>
      </c>
      <c r="J13" s="12">
        <f>SUM(J14,J17,J19,J39,J42)</f>
        <v>55111519</v>
      </c>
      <c r="K13" s="12">
        <f>SUM(K14,K17,K19,K39,K42)</f>
        <v>55111519</v>
      </c>
      <c r="L13" s="12" t="s">
        <v>23</v>
      </c>
    </row>
    <row r="14" spans="1:12" ht="39.75" customHeight="1">
      <c r="A14" s="10">
        <v>1110</v>
      </c>
      <c r="B14" s="11" t="s">
        <v>24</v>
      </c>
      <c r="C14" s="10" t="s">
        <v>25</v>
      </c>
      <c r="D14" s="12">
        <f>SUM(D15,D16)</f>
        <v>70793600</v>
      </c>
      <c r="E14" s="12">
        <f>SUM(E15,E16)</f>
        <v>70793600</v>
      </c>
      <c r="F14" s="12" t="s">
        <v>23</v>
      </c>
      <c r="G14" s="12">
        <f>SUM(G15,G16)</f>
        <v>70793600</v>
      </c>
      <c r="H14" s="12">
        <f>SUM(H15,H16)</f>
        <v>70793600</v>
      </c>
      <c r="I14" s="12" t="s">
        <v>23</v>
      </c>
      <c r="J14" s="12">
        <f>SUM(J15,J16)</f>
        <v>18434940</v>
      </c>
      <c r="K14" s="12">
        <f>SUM(K15,K16)</f>
        <v>18434940</v>
      </c>
      <c r="L14" s="12" t="s">
        <v>23</v>
      </c>
    </row>
    <row r="15" spans="1:12" ht="39.75" customHeight="1">
      <c r="A15" s="10">
        <v>1111</v>
      </c>
      <c r="B15" s="11" t="s">
        <v>26</v>
      </c>
      <c r="C15" s="10"/>
      <c r="D15" s="12">
        <f>SUM(E15,F15)</f>
        <v>26608500</v>
      </c>
      <c r="E15" s="12">
        <v>26608500</v>
      </c>
      <c r="F15" s="12" t="s">
        <v>23</v>
      </c>
      <c r="G15" s="12">
        <f>SUM(H15,I15)</f>
        <v>26608500</v>
      </c>
      <c r="H15" s="12">
        <v>26608500</v>
      </c>
      <c r="I15" s="12" t="s">
        <v>23</v>
      </c>
      <c r="J15" s="12">
        <f>SUM(K15,L15)</f>
        <v>9314857.4</v>
      </c>
      <c r="K15" s="12">
        <v>9314857.4</v>
      </c>
      <c r="L15" s="12" t="s">
        <v>23</v>
      </c>
    </row>
    <row r="16" spans="1:12" ht="39.75" customHeight="1">
      <c r="A16" s="10">
        <v>1112</v>
      </c>
      <c r="B16" s="11" t="s">
        <v>27</v>
      </c>
      <c r="C16" s="10"/>
      <c r="D16" s="12">
        <f>SUM(E16,F16)</f>
        <v>44185100</v>
      </c>
      <c r="E16" s="12">
        <v>44185100</v>
      </c>
      <c r="F16" s="12" t="s">
        <v>23</v>
      </c>
      <c r="G16" s="12">
        <f>SUM(H16,I16)</f>
        <v>44185100</v>
      </c>
      <c r="H16" s="12">
        <v>44185100</v>
      </c>
      <c r="I16" s="12" t="s">
        <v>23</v>
      </c>
      <c r="J16" s="12">
        <f>SUM(K16,L16)</f>
        <v>9120082.6</v>
      </c>
      <c r="K16" s="12">
        <v>9120082.6</v>
      </c>
      <c r="L16" s="12" t="s">
        <v>23</v>
      </c>
    </row>
    <row r="17" spans="1:12" ht="39.75" customHeight="1">
      <c r="A17" s="10">
        <v>1120</v>
      </c>
      <c r="B17" s="11" t="s">
        <v>28</v>
      </c>
      <c r="C17" s="10" t="s">
        <v>29</v>
      </c>
      <c r="D17" s="12">
        <f>SUM(D18)</f>
        <v>86747500</v>
      </c>
      <c r="E17" s="12">
        <f>SUM(E18)</f>
        <v>86747500</v>
      </c>
      <c r="F17" s="12" t="s">
        <v>23</v>
      </c>
      <c r="G17" s="12">
        <f>SUM(G18)</f>
        <v>86747500</v>
      </c>
      <c r="H17" s="12">
        <f>SUM(H18)</f>
        <v>86747500</v>
      </c>
      <c r="I17" s="12" t="s">
        <v>23</v>
      </c>
      <c r="J17" s="12">
        <f>SUM(J18)</f>
        <v>27671809</v>
      </c>
      <c r="K17" s="12">
        <f>SUM(K18)</f>
        <v>27671809</v>
      </c>
      <c r="L17" s="12" t="s">
        <v>23</v>
      </c>
    </row>
    <row r="18" spans="1:12" ht="39.75" customHeight="1">
      <c r="A18" s="10">
        <v>1121</v>
      </c>
      <c r="B18" s="11" t="s">
        <v>30</v>
      </c>
      <c r="C18" s="10"/>
      <c r="D18" s="12">
        <f>SUM(E18,F18)</f>
        <v>86747500</v>
      </c>
      <c r="E18" s="12">
        <v>86747500</v>
      </c>
      <c r="F18" s="12" t="s">
        <v>23</v>
      </c>
      <c r="G18" s="12">
        <f>SUM(H18,I18)</f>
        <v>86747500</v>
      </c>
      <c r="H18" s="12">
        <v>86747500</v>
      </c>
      <c r="I18" s="12" t="s">
        <v>23</v>
      </c>
      <c r="J18" s="12">
        <f>SUM(K18,L18)</f>
        <v>27671809</v>
      </c>
      <c r="K18" s="12">
        <v>27671809</v>
      </c>
      <c r="L18" s="12" t="s">
        <v>23</v>
      </c>
    </row>
    <row r="19" spans="1:12" ht="39.75" customHeight="1">
      <c r="A19" s="10">
        <v>1130</v>
      </c>
      <c r="B19" s="11" t="s">
        <v>31</v>
      </c>
      <c r="C19" s="10" t="s">
        <v>32</v>
      </c>
      <c r="D19" s="12">
        <f>SUM(D20:D38)</f>
        <v>18232400</v>
      </c>
      <c r="E19" s="12">
        <f>SUM(E20:E38)</f>
        <v>18232400</v>
      </c>
      <c r="F19" s="12" t="s">
        <v>23</v>
      </c>
      <c r="G19" s="12">
        <f>SUM(G20:G38)</f>
        <v>16232400</v>
      </c>
      <c r="H19" s="12">
        <f>SUM(H20:H38)</f>
        <v>16232400</v>
      </c>
      <c r="I19" s="12" t="s">
        <v>23</v>
      </c>
      <c r="J19" s="12">
        <f>SUM(J20:J38)</f>
        <v>5926570</v>
      </c>
      <c r="K19" s="12">
        <f>SUM(K20:K38)</f>
        <v>5926570</v>
      </c>
      <c r="L19" s="12" t="s">
        <v>23</v>
      </c>
    </row>
    <row r="20" spans="1:12" ht="39.75" customHeight="1">
      <c r="A20" s="10">
        <v>11301</v>
      </c>
      <c r="B20" s="11" t="s">
        <v>33</v>
      </c>
      <c r="C20" s="10"/>
      <c r="D20" s="12">
        <f aca="true" t="shared" si="1" ref="D20:D38">SUM(E20,F20)</f>
        <v>1166000</v>
      </c>
      <c r="E20" s="12">
        <v>1166000</v>
      </c>
      <c r="F20" s="12" t="s">
        <v>23</v>
      </c>
      <c r="G20" s="12">
        <f aca="true" t="shared" si="2" ref="G20:G38">SUM(H20,I20)</f>
        <v>1166000</v>
      </c>
      <c r="H20" s="12">
        <v>1166000</v>
      </c>
      <c r="I20" s="12" t="s">
        <v>23</v>
      </c>
      <c r="J20" s="12">
        <f aca="true" t="shared" si="3" ref="J20:J38">SUM(K20,L20)</f>
        <v>565000</v>
      </c>
      <c r="K20" s="12">
        <v>565000</v>
      </c>
      <c r="L20" s="12" t="s">
        <v>23</v>
      </c>
    </row>
    <row r="21" spans="1:12" ht="39.75" customHeight="1">
      <c r="A21" s="10">
        <v>11302</v>
      </c>
      <c r="B21" s="11" t="s">
        <v>34</v>
      </c>
      <c r="C21" s="10"/>
      <c r="D21" s="12">
        <f t="shared" si="1"/>
        <v>0</v>
      </c>
      <c r="E21" s="12">
        <v>0</v>
      </c>
      <c r="F21" s="12" t="s">
        <v>23</v>
      </c>
      <c r="G21" s="12">
        <f t="shared" si="2"/>
        <v>0</v>
      </c>
      <c r="H21" s="12">
        <v>0</v>
      </c>
      <c r="I21" s="12" t="s">
        <v>23</v>
      </c>
      <c r="J21" s="12">
        <f t="shared" si="3"/>
        <v>0</v>
      </c>
      <c r="K21" s="12">
        <v>0</v>
      </c>
      <c r="L21" s="12" t="s">
        <v>23</v>
      </c>
    </row>
    <row r="22" spans="1:12" ht="39.75" customHeight="1">
      <c r="A22" s="10">
        <v>11303</v>
      </c>
      <c r="B22" s="11" t="s">
        <v>35</v>
      </c>
      <c r="C22" s="10"/>
      <c r="D22" s="12">
        <f t="shared" si="1"/>
        <v>89000</v>
      </c>
      <c r="E22" s="12">
        <v>89000</v>
      </c>
      <c r="F22" s="12" t="s">
        <v>23</v>
      </c>
      <c r="G22" s="12">
        <f t="shared" si="2"/>
        <v>89000</v>
      </c>
      <c r="H22" s="12">
        <v>89000</v>
      </c>
      <c r="I22" s="12" t="s">
        <v>23</v>
      </c>
      <c r="J22" s="12">
        <f t="shared" si="3"/>
        <v>35000</v>
      </c>
      <c r="K22" s="12">
        <v>35000</v>
      </c>
      <c r="L22" s="12" t="s">
        <v>23</v>
      </c>
    </row>
    <row r="23" spans="1:12" ht="39.75" customHeight="1">
      <c r="A23" s="10">
        <v>11304</v>
      </c>
      <c r="B23" s="11" t="s">
        <v>36</v>
      </c>
      <c r="C23" s="10"/>
      <c r="D23" s="12">
        <f t="shared" si="1"/>
        <v>2050000</v>
      </c>
      <c r="E23" s="12">
        <v>2050000</v>
      </c>
      <c r="F23" s="12" t="s">
        <v>23</v>
      </c>
      <c r="G23" s="12">
        <f t="shared" si="2"/>
        <v>2050000</v>
      </c>
      <c r="H23" s="12">
        <v>2050000</v>
      </c>
      <c r="I23" s="12" t="s">
        <v>23</v>
      </c>
      <c r="J23" s="12">
        <f t="shared" si="3"/>
        <v>950000</v>
      </c>
      <c r="K23" s="12">
        <v>950000</v>
      </c>
      <c r="L23" s="12" t="s">
        <v>23</v>
      </c>
    </row>
    <row r="24" spans="1:12" ht="39.75" customHeight="1">
      <c r="A24" s="10">
        <v>11305</v>
      </c>
      <c r="B24" s="11" t="s">
        <v>37</v>
      </c>
      <c r="C24" s="10"/>
      <c r="D24" s="12">
        <f t="shared" si="1"/>
        <v>0</v>
      </c>
      <c r="E24" s="12">
        <v>0</v>
      </c>
      <c r="F24" s="12" t="s">
        <v>23</v>
      </c>
      <c r="G24" s="12">
        <f t="shared" si="2"/>
        <v>0</v>
      </c>
      <c r="H24" s="12">
        <v>0</v>
      </c>
      <c r="I24" s="12" t="s">
        <v>23</v>
      </c>
      <c r="J24" s="12">
        <f t="shared" si="3"/>
        <v>0</v>
      </c>
      <c r="K24" s="12">
        <v>0</v>
      </c>
      <c r="L24" s="12" t="s">
        <v>23</v>
      </c>
    </row>
    <row r="25" spans="1:12" ht="39.75" customHeight="1">
      <c r="A25" s="10">
        <v>11306</v>
      </c>
      <c r="B25" s="11" t="s">
        <v>38</v>
      </c>
      <c r="C25" s="10"/>
      <c r="D25" s="12">
        <f t="shared" si="1"/>
        <v>50000</v>
      </c>
      <c r="E25" s="12">
        <v>50000</v>
      </c>
      <c r="F25" s="12" t="s">
        <v>23</v>
      </c>
      <c r="G25" s="12">
        <f t="shared" si="2"/>
        <v>50000</v>
      </c>
      <c r="H25" s="12">
        <v>50000</v>
      </c>
      <c r="I25" s="12" t="s">
        <v>23</v>
      </c>
      <c r="J25" s="12">
        <f t="shared" si="3"/>
        <v>0</v>
      </c>
      <c r="K25" s="12">
        <v>0</v>
      </c>
      <c r="L25" s="12" t="s">
        <v>23</v>
      </c>
    </row>
    <row r="26" spans="1:12" ht="39.75" customHeight="1">
      <c r="A26" s="10">
        <v>11307</v>
      </c>
      <c r="B26" s="11" t="s">
        <v>39</v>
      </c>
      <c r="C26" s="10"/>
      <c r="D26" s="12">
        <f t="shared" si="1"/>
        <v>6515400</v>
      </c>
      <c r="E26" s="12">
        <v>6515400</v>
      </c>
      <c r="F26" s="12" t="s">
        <v>23</v>
      </c>
      <c r="G26" s="12">
        <f t="shared" si="2"/>
        <v>4515400</v>
      </c>
      <c r="H26" s="12">
        <v>4515400</v>
      </c>
      <c r="I26" s="12" t="s">
        <v>23</v>
      </c>
      <c r="J26" s="12">
        <f t="shared" si="3"/>
        <v>1451600</v>
      </c>
      <c r="K26" s="12">
        <v>1451600</v>
      </c>
      <c r="L26" s="12" t="s">
        <v>23</v>
      </c>
    </row>
    <row r="27" spans="1:12" ht="39.75" customHeight="1">
      <c r="A27" s="10">
        <v>11308</v>
      </c>
      <c r="B27" s="11" t="s">
        <v>40</v>
      </c>
      <c r="C27" s="10"/>
      <c r="D27" s="12">
        <f t="shared" si="1"/>
        <v>252000</v>
      </c>
      <c r="E27" s="12">
        <v>252000</v>
      </c>
      <c r="F27" s="12" t="s">
        <v>23</v>
      </c>
      <c r="G27" s="12">
        <f t="shared" si="2"/>
        <v>252000</v>
      </c>
      <c r="H27" s="12">
        <v>252000</v>
      </c>
      <c r="I27" s="12" t="s">
        <v>23</v>
      </c>
      <c r="J27" s="12">
        <f t="shared" si="3"/>
        <v>42000</v>
      </c>
      <c r="K27" s="12">
        <v>42000</v>
      </c>
      <c r="L27" s="12" t="s">
        <v>23</v>
      </c>
    </row>
    <row r="28" spans="1:12" ht="39.75" customHeight="1">
      <c r="A28" s="10">
        <v>11309</v>
      </c>
      <c r="B28" s="11" t="s">
        <v>41</v>
      </c>
      <c r="C28" s="10"/>
      <c r="D28" s="12">
        <f t="shared" si="1"/>
        <v>710000</v>
      </c>
      <c r="E28" s="12">
        <v>710000</v>
      </c>
      <c r="F28" s="12" t="s">
        <v>23</v>
      </c>
      <c r="G28" s="12">
        <f t="shared" si="2"/>
        <v>710000</v>
      </c>
      <c r="H28" s="12">
        <v>710000</v>
      </c>
      <c r="I28" s="12" t="s">
        <v>23</v>
      </c>
      <c r="J28" s="12">
        <f t="shared" si="3"/>
        <v>445000</v>
      </c>
      <c r="K28" s="12">
        <v>445000</v>
      </c>
      <c r="L28" s="12" t="s">
        <v>23</v>
      </c>
    </row>
    <row r="29" spans="1:12" ht="39.75" customHeight="1">
      <c r="A29" s="10">
        <v>11310</v>
      </c>
      <c r="B29" s="11" t="s">
        <v>42</v>
      </c>
      <c r="C29" s="10"/>
      <c r="D29" s="12">
        <f t="shared" si="1"/>
        <v>1364000</v>
      </c>
      <c r="E29" s="12">
        <v>1364000</v>
      </c>
      <c r="F29" s="12" t="s">
        <v>23</v>
      </c>
      <c r="G29" s="12">
        <f t="shared" si="2"/>
        <v>1364000</v>
      </c>
      <c r="H29" s="12">
        <v>1364000</v>
      </c>
      <c r="I29" s="12" t="s">
        <v>23</v>
      </c>
      <c r="J29" s="12">
        <f t="shared" si="3"/>
        <v>476900</v>
      </c>
      <c r="K29" s="12">
        <v>476900</v>
      </c>
      <c r="L29" s="12" t="s">
        <v>23</v>
      </c>
    </row>
    <row r="30" spans="1:12" ht="39.75" customHeight="1">
      <c r="A30" s="10">
        <v>11311</v>
      </c>
      <c r="B30" s="11" t="s">
        <v>43</v>
      </c>
      <c r="C30" s="10"/>
      <c r="D30" s="12">
        <f t="shared" si="1"/>
        <v>0</v>
      </c>
      <c r="E30" s="12">
        <v>0</v>
      </c>
      <c r="F30" s="12" t="s">
        <v>23</v>
      </c>
      <c r="G30" s="12">
        <f t="shared" si="2"/>
        <v>0</v>
      </c>
      <c r="H30" s="12">
        <v>0</v>
      </c>
      <c r="I30" s="12" t="s">
        <v>23</v>
      </c>
      <c r="J30" s="12">
        <f t="shared" si="3"/>
        <v>0</v>
      </c>
      <c r="K30" s="12">
        <v>0</v>
      </c>
      <c r="L30" s="12" t="s">
        <v>23</v>
      </c>
    </row>
    <row r="31" spans="1:12" ht="39.75" customHeight="1">
      <c r="A31" s="10">
        <v>11312</v>
      </c>
      <c r="B31" s="11" t="s">
        <v>44</v>
      </c>
      <c r="C31" s="10"/>
      <c r="D31" s="12">
        <f t="shared" si="1"/>
        <v>5036000</v>
      </c>
      <c r="E31" s="12">
        <v>5036000</v>
      </c>
      <c r="F31" s="12" t="s">
        <v>23</v>
      </c>
      <c r="G31" s="12">
        <f t="shared" si="2"/>
        <v>5036000</v>
      </c>
      <c r="H31" s="12">
        <v>5036000</v>
      </c>
      <c r="I31" s="12" t="s">
        <v>23</v>
      </c>
      <c r="J31" s="12">
        <f t="shared" si="3"/>
        <v>1361070</v>
      </c>
      <c r="K31" s="12">
        <v>1361070</v>
      </c>
      <c r="L31" s="12" t="s">
        <v>23</v>
      </c>
    </row>
    <row r="32" spans="1:12" ht="39.75" customHeight="1">
      <c r="A32" s="10">
        <v>11313</v>
      </c>
      <c r="B32" s="11" t="s">
        <v>45</v>
      </c>
      <c r="C32" s="10"/>
      <c r="D32" s="12">
        <f t="shared" si="1"/>
        <v>1000000</v>
      </c>
      <c r="E32" s="12">
        <v>1000000</v>
      </c>
      <c r="F32" s="12" t="s">
        <v>23</v>
      </c>
      <c r="G32" s="12">
        <f t="shared" si="2"/>
        <v>1000000</v>
      </c>
      <c r="H32" s="12">
        <v>1000000</v>
      </c>
      <c r="I32" s="12" t="s">
        <v>23</v>
      </c>
      <c r="J32" s="12">
        <f t="shared" si="3"/>
        <v>600000</v>
      </c>
      <c r="K32" s="12">
        <v>600000</v>
      </c>
      <c r="L32" s="12" t="s">
        <v>23</v>
      </c>
    </row>
    <row r="33" spans="1:12" ht="39.75" customHeight="1">
      <c r="A33" s="10">
        <v>11314</v>
      </c>
      <c r="B33" s="11" t="s">
        <v>46</v>
      </c>
      <c r="C33" s="10"/>
      <c r="D33" s="12">
        <f t="shared" si="1"/>
        <v>0</v>
      </c>
      <c r="E33" s="12">
        <v>0</v>
      </c>
      <c r="F33" s="12" t="s">
        <v>23</v>
      </c>
      <c r="G33" s="12">
        <f t="shared" si="2"/>
        <v>0</v>
      </c>
      <c r="H33" s="12">
        <v>0</v>
      </c>
      <c r="I33" s="12" t="s">
        <v>23</v>
      </c>
      <c r="J33" s="12">
        <f t="shared" si="3"/>
        <v>0</v>
      </c>
      <c r="K33" s="12">
        <v>0</v>
      </c>
      <c r="L33" s="12" t="s">
        <v>23</v>
      </c>
    </row>
    <row r="34" spans="1:12" ht="39.75" customHeight="1">
      <c r="A34" s="10">
        <v>11315</v>
      </c>
      <c r="B34" s="11" t="s">
        <v>47</v>
      </c>
      <c r="C34" s="10"/>
      <c r="D34" s="12">
        <f t="shared" si="1"/>
        <v>0</v>
      </c>
      <c r="E34" s="12">
        <v>0</v>
      </c>
      <c r="F34" s="12" t="s">
        <v>23</v>
      </c>
      <c r="G34" s="12">
        <f t="shared" si="2"/>
        <v>0</v>
      </c>
      <c r="H34" s="12">
        <v>0</v>
      </c>
      <c r="I34" s="12" t="s">
        <v>23</v>
      </c>
      <c r="J34" s="12">
        <f t="shared" si="3"/>
        <v>0</v>
      </c>
      <c r="K34" s="12">
        <v>0</v>
      </c>
      <c r="L34" s="12" t="s">
        <v>23</v>
      </c>
    </row>
    <row r="35" spans="1:12" ht="39.75" customHeight="1">
      <c r="A35" s="10">
        <v>11316</v>
      </c>
      <c r="B35" s="11" t="s">
        <v>48</v>
      </c>
      <c r="C35" s="10"/>
      <c r="D35" s="12">
        <f t="shared" si="1"/>
        <v>0</v>
      </c>
      <c r="E35" s="12">
        <v>0</v>
      </c>
      <c r="F35" s="12" t="s">
        <v>23</v>
      </c>
      <c r="G35" s="12">
        <f t="shared" si="2"/>
        <v>0</v>
      </c>
      <c r="H35" s="12">
        <v>0</v>
      </c>
      <c r="I35" s="12" t="s">
        <v>23</v>
      </c>
      <c r="J35" s="12">
        <f t="shared" si="3"/>
        <v>0</v>
      </c>
      <c r="K35" s="12">
        <v>0</v>
      </c>
      <c r="L35" s="12" t="s">
        <v>23</v>
      </c>
    </row>
    <row r="36" spans="1:12" ht="39.75" customHeight="1">
      <c r="A36" s="10">
        <v>11317</v>
      </c>
      <c r="B36" s="11" t="s">
        <v>49</v>
      </c>
      <c r="C36" s="10"/>
      <c r="D36" s="12">
        <f t="shared" si="1"/>
        <v>0</v>
      </c>
      <c r="E36" s="12">
        <v>0</v>
      </c>
      <c r="F36" s="12" t="s">
        <v>23</v>
      </c>
      <c r="G36" s="12">
        <f t="shared" si="2"/>
        <v>0</v>
      </c>
      <c r="H36" s="12">
        <v>0</v>
      </c>
      <c r="I36" s="12" t="s">
        <v>23</v>
      </c>
      <c r="J36" s="12">
        <f t="shared" si="3"/>
        <v>0</v>
      </c>
      <c r="K36" s="12">
        <v>0</v>
      </c>
      <c r="L36" s="12" t="s">
        <v>23</v>
      </c>
    </row>
    <row r="37" spans="1:12" ht="39.75" customHeight="1">
      <c r="A37" s="10">
        <v>11318</v>
      </c>
      <c r="B37" s="11" t="s">
        <v>50</v>
      </c>
      <c r="C37" s="10"/>
      <c r="D37" s="12">
        <f t="shared" si="1"/>
        <v>0</v>
      </c>
      <c r="E37" s="12">
        <v>0</v>
      </c>
      <c r="F37" s="12" t="s">
        <v>23</v>
      </c>
      <c r="G37" s="12">
        <f t="shared" si="2"/>
        <v>0</v>
      </c>
      <c r="H37" s="12">
        <v>0</v>
      </c>
      <c r="I37" s="12" t="s">
        <v>23</v>
      </c>
      <c r="J37" s="12">
        <f t="shared" si="3"/>
        <v>0</v>
      </c>
      <c r="K37" s="12">
        <v>0</v>
      </c>
      <c r="L37" s="12" t="s">
        <v>23</v>
      </c>
    </row>
    <row r="38" spans="1:12" ht="39.75" customHeight="1">
      <c r="A38" s="10">
        <v>11319</v>
      </c>
      <c r="B38" s="11" t="s">
        <v>51</v>
      </c>
      <c r="C38" s="10"/>
      <c r="D38" s="12">
        <f t="shared" si="1"/>
        <v>0</v>
      </c>
      <c r="E38" s="12">
        <v>0</v>
      </c>
      <c r="F38" s="12" t="s">
        <v>23</v>
      </c>
      <c r="G38" s="12">
        <f t="shared" si="2"/>
        <v>0</v>
      </c>
      <c r="H38" s="12">
        <v>0</v>
      </c>
      <c r="I38" s="12" t="s">
        <v>23</v>
      </c>
      <c r="J38" s="12">
        <f t="shared" si="3"/>
        <v>0</v>
      </c>
      <c r="K38" s="12">
        <v>0</v>
      </c>
      <c r="L38" s="12" t="s">
        <v>23</v>
      </c>
    </row>
    <row r="39" spans="1:12" ht="39.75" customHeight="1">
      <c r="A39" s="10">
        <v>1140</v>
      </c>
      <c r="B39" s="11" t="s">
        <v>52</v>
      </c>
      <c r="C39" s="10" t="s">
        <v>53</v>
      </c>
      <c r="D39" s="12">
        <f>SUM(D40,D41)</f>
        <v>5000000</v>
      </c>
      <c r="E39" s="12">
        <f>SUM(E40,E41)</f>
        <v>5000000</v>
      </c>
      <c r="F39" s="12" t="s">
        <v>23</v>
      </c>
      <c r="G39" s="12">
        <f>SUM(G40,G41)</f>
        <v>5000000</v>
      </c>
      <c r="H39" s="12">
        <f>SUM(H40,H41)</f>
        <v>5000000</v>
      </c>
      <c r="I39" s="12" t="s">
        <v>23</v>
      </c>
      <c r="J39" s="12">
        <f>SUM(J40,J41)</f>
        <v>3078200</v>
      </c>
      <c r="K39" s="12">
        <f>SUM(K40,K41)</f>
        <v>3078200</v>
      </c>
      <c r="L39" s="12" t="s">
        <v>23</v>
      </c>
    </row>
    <row r="40" spans="1:12" ht="39.75" customHeight="1">
      <c r="A40" s="10">
        <v>1141</v>
      </c>
      <c r="B40" s="11" t="s">
        <v>54</v>
      </c>
      <c r="C40" s="10"/>
      <c r="D40" s="12">
        <f>SUM(E40,F40)</f>
        <v>1000000</v>
      </c>
      <c r="E40" s="12">
        <v>1000000</v>
      </c>
      <c r="F40" s="12" t="s">
        <v>23</v>
      </c>
      <c r="G40" s="12">
        <f>SUM(H40,I40)</f>
        <v>1000000</v>
      </c>
      <c r="H40" s="12">
        <v>1000000</v>
      </c>
      <c r="I40" s="12" t="s">
        <v>23</v>
      </c>
      <c r="J40" s="12">
        <f>SUM(K40,L40)</f>
        <v>281000</v>
      </c>
      <c r="K40" s="12">
        <v>281000</v>
      </c>
      <c r="L40" s="12" t="s">
        <v>23</v>
      </c>
    </row>
    <row r="41" spans="1:12" ht="39.75" customHeight="1">
      <c r="A41" s="10">
        <v>1142</v>
      </c>
      <c r="B41" s="11" t="s">
        <v>55</v>
      </c>
      <c r="C41" s="10"/>
      <c r="D41" s="12">
        <f>SUM(E41,F41)</f>
        <v>4000000</v>
      </c>
      <c r="E41" s="12">
        <v>4000000</v>
      </c>
      <c r="F41" s="12" t="s">
        <v>23</v>
      </c>
      <c r="G41" s="12">
        <f>SUM(H41,I41)</f>
        <v>4000000</v>
      </c>
      <c r="H41" s="12">
        <v>4000000</v>
      </c>
      <c r="I41" s="12" t="s">
        <v>23</v>
      </c>
      <c r="J41" s="12">
        <f>SUM(K41,L41)</f>
        <v>2797200</v>
      </c>
      <c r="K41" s="12">
        <v>2797200</v>
      </c>
      <c r="L41" s="12" t="s">
        <v>23</v>
      </c>
    </row>
    <row r="42" spans="1:12" ht="39.75" customHeight="1">
      <c r="A42" s="10">
        <v>1150</v>
      </c>
      <c r="B42" s="11" t="s">
        <v>56</v>
      </c>
      <c r="C42" s="10" t="s">
        <v>57</v>
      </c>
      <c r="D42" s="12">
        <f>SUM(D43,D47)</f>
        <v>0</v>
      </c>
      <c r="E42" s="12">
        <f>SUM(E43,E47)</f>
        <v>0</v>
      </c>
      <c r="F42" s="12" t="s">
        <v>23</v>
      </c>
      <c r="G42" s="12">
        <f>SUM(G43,G47)</f>
        <v>0</v>
      </c>
      <c r="H42" s="12">
        <f>SUM(H43,H47)</f>
        <v>0</v>
      </c>
      <c r="I42" s="12" t="s">
        <v>23</v>
      </c>
      <c r="J42" s="12">
        <f>SUM(J43,J47)</f>
        <v>0</v>
      </c>
      <c r="K42" s="12">
        <f>SUM(K43,K47)</f>
        <v>0</v>
      </c>
      <c r="L42" s="12" t="s">
        <v>23</v>
      </c>
    </row>
    <row r="43" spans="1:12" ht="39.75" customHeight="1">
      <c r="A43" s="10">
        <v>1151</v>
      </c>
      <c r="B43" s="11" t="s">
        <v>58</v>
      </c>
      <c r="C43" s="10"/>
      <c r="D43" s="12">
        <f>SUM(D44:D46)</f>
        <v>0</v>
      </c>
      <c r="E43" s="12">
        <f>SUM(E44:E46)</f>
        <v>0</v>
      </c>
      <c r="F43" s="12" t="s">
        <v>23</v>
      </c>
      <c r="G43" s="12">
        <f>SUM(G44:G46)</f>
        <v>0</v>
      </c>
      <c r="H43" s="12">
        <f>SUM(H44:H46)</f>
        <v>0</v>
      </c>
      <c r="I43" s="12" t="s">
        <v>23</v>
      </c>
      <c r="J43" s="12">
        <f>SUM(J44:J46)</f>
        <v>0</v>
      </c>
      <c r="K43" s="12">
        <f>SUM(K44:K46)</f>
        <v>0</v>
      </c>
      <c r="L43" s="12" t="s">
        <v>23</v>
      </c>
    </row>
    <row r="44" spans="1:12" ht="39.75" customHeight="1">
      <c r="A44" s="10">
        <v>1152</v>
      </c>
      <c r="B44" s="11" t="s">
        <v>59</v>
      </c>
      <c r="C44" s="10"/>
      <c r="D44" s="12">
        <f>SUM(E44,F44)</f>
        <v>0</v>
      </c>
      <c r="E44" s="12">
        <v>0</v>
      </c>
      <c r="F44" s="12" t="s">
        <v>23</v>
      </c>
      <c r="G44" s="12">
        <f>SUM(H44,I44)</f>
        <v>0</v>
      </c>
      <c r="H44" s="12">
        <v>0</v>
      </c>
      <c r="I44" s="12" t="s">
        <v>23</v>
      </c>
      <c r="J44" s="12">
        <f>SUM(K44,L44)</f>
        <v>0</v>
      </c>
      <c r="K44" s="12">
        <v>0</v>
      </c>
      <c r="L44" s="12" t="s">
        <v>23</v>
      </c>
    </row>
    <row r="45" spans="1:12" ht="39.75" customHeight="1">
      <c r="A45" s="10">
        <v>1153</v>
      </c>
      <c r="B45" s="11" t="s">
        <v>60</v>
      </c>
      <c r="C45" s="10"/>
      <c r="D45" s="12">
        <f>SUM(E45,F45)</f>
        <v>0</v>
      </c>
      <c r="E45" s="12">
        <v>0</v>
      </c>
      <c r="F45" s="12" t="s">
        <v>23</v>
      </c>
      <c r="G45" s="12">
        <f>SUM(H45,I45)</f>
        <v>0</v>
      </c>
      <c r="H45" s="12">
        <v>0</v>
      </c>
      <c r="I45" s="12" t="s">
        <v>23</v>
      </c>
      <c r="J45" s="12">
        <f>SUM(K45,L45)</f>
        <v>0</v>
      </c>
      <c r="K45" s="12">
        <v>0</v>
      </c>
      <c r="L45" s="12" t="s">
        <v>23</v>
      </c>
    </row>
    <row r="46" spans="1:12" ht="39.75" customHeight="1">
      <c r="A46" s="10">
        <v>1154</v>
      </c>
      <c r="B46" s="11" t="s">
        <v>61</v>
      </c>
      <c r="C46" s="10"/>
      <c r="D46" s="12">
        <f>SUM(E46,F46)</f>
        <v>0</v>
      </c>
      <c r="E46" s="12">
        <v>0</v>
      </c>
      <c r="F46" s="12" t="s">
        <v>23</v>
      </c>
      <c r="G46" s="12">
        <f>SUM(H46,I46)</f>
        <v>0</v>
      </c>
      <c r="H46" s="12">
        <v>0</v>
      </c>
      <c r="I46" s="12" t="s">
        <v>23</v>
      </c>
      <c r="J46" s="12">
        <f>SUM(K46,L46)</f>
        <v>0</v>
      </c>
      <c r="K46" s="12">
        <v>0</v>
      </c>
      <c r="L46" s="12" t="s">
        <v>23</v>
      </c>
    </row>
    <row r="47" spans="1:12" ht="39.75" customHeight="1">
      <c r="A47" s="10">
        <v>1155</v>
      </c>
      <c r="B47" s="11" t="s">
        <v>62</v>
      </c>
      <c r="C47" s="10"/>
      <c r="D47" s="12">
        <f>SUM(E47,F47)</f>
        <v>0</v>
      </c>
      <c r="E47" s="12">
        <v>0</v>
      </c>
      <c r="F47" s="12" t="s">
        <v>23</v>
      </c>
      <c r="G47" s="12">
        <f>SUM(H47,I47)</f>
        <v>0</v>
      </c>
      <c r="H47" s="12">
        <v>0</v>
      </c>
      <c r="I47" s="12" t="s">
        <v>23</v>
      </c>
      <c r="J47" s="12">
        <f>SUM(K47,L47)</f>
        <v>0</v>
      </c>
      <c r="K47" s="12">
        <v>0</v>
      </c>
      <c r="L47" s="12" t="s">
        <v>23</v>
      </c>
    </row>
    <row r="48" spans="1:12" ht="39.75" customHeight="1">
      <c r="A48" s="10">
        <v>1200</v>
      </c>
      <c r="B48" s="11" t="s">
        <v>63</v>
      </c>
      <c r="C48" s="10" t="s">
        <v>64</v>
      </c>
      <c r="D48" s="12">
        <f aca="true" t="shared" si="4" ref="D48:L48">SUM(D49,D51,D53,D55,D57,D64)</f>
        <v>558872200</v>
      </c>
      <c r="E48" s="12">
        <f t="shared" si="4"/>
        <v>558872200</v>
      </c>
      <c r="F48" s="12">
        <f t="shared" si="4"/>
        <v>0</v>
      </c>
      <c r="G48" s="12">
        <f t="shared" si="4"/>
        <v>590375500</v>
      </c>
      <c r="H48" s="12">
        <f t="shared" si="4"/>
        <v>590375500</v>
      </c>
      <c r="I48" s="12">
        <f t="shared" si="4"/>
        <v>0</v>
      </c>
      <c r="J48" s="12">
        <f t="shared" si="4"/>
        <v>292262700</v>
      </c>
      <c r="K48" s="12">
        <f t="shared" si="4"/>
        <v>292262700</v>
      </c>
      <c r="L48" s="12">
        <f t="shared" si="4"/>
        <v>0</v>
      </c>
    </row>
    <row r="49" spans="1:12" ht="39.75" customHeight="1">
      <c r="A49" s="10">
        <v>1210</v>
      </c>
      <c r="B49" s="11" t="s">
        <v>65</v>
      </c>
      <c r="C49" s="10" t="s">
        <v>66</v>
      </c>
      <c r="D49" s="12">
        <f>SUM(D50)</f>
        <v>0</v>
      </c>
      <c r="E49" s="12">
        <f>SUM(E50)</f>
        <v>0</v>
      </c>
      <c r="F49" s="12" t="s">
        <v>23</v>
      </c>
      <c r="G49" s="12">
        <f>SUM(G50)</f>
        <v>0</v>
      </c>
      <c r="H49" s="12">
        <f>SUM(H50)</f>
        <v>0</v>
      </c>
      <c r="I49" s="12" t="s">
        <v>23</v>
      </c>
      <c r="J49" s="12">
        <f>SUM(J50)</f>
        <v>0</v>
      </c>
      <c r="K49" s="12">
        <f>SUM(K50)</f>
        <v>0</v>
      </c>
      <c r="L49" s="12" t="s">
        <v>23</v>
      </c>
    </row>
    <row r="50" spans="1:12" ht="39.75" customHeight="1">
      <c r="A50" s="10">
        <v>1211</v>
      </c>
      <c r="B50" s="11" t="s">
        <v>67</v>
      </c>
      <c r="C50" s="10"/>
      <c r="D50" s="12">
        <f>SUM(E50,F50)</f>
        <v>0</v>
      </c>
      <c r="E50" s="12">
        <v>0</v>
      </c>
      <c r="F50" s="12" t="s">
        <v>23</v>
      </c>
      <c r="G50" s="12">
        <f>SUM(H50,I50)</f>
        <v>0</v>
      </c>
      <c r="H50" s="12">
        <v>0</v>
      </c>
      <c r="I50" s="12" t="s">
        <v>23</v>
      </c>
      <c r="J50" s="12">
        <f>SUM(K50,L50)</f>
        <v>0</v>
      </c>
      <c r="K50" s="12">
        <v>0</v>
      </c>
      <c r="L50" s="12" t="s">
        <v>23</v>
      </c>
    </row>
    <row r="51" spans="1:12" ht="39.75" customHeight="1">
      <c r="A51" s="10">
        <v>1220</v>
      </c>
      <c r="B51" s="11" t="s">
        <v>68</v>
      </c>
      <c r="C51" s="10" t="s">
        <v>69</v>
      </c>
      <c r="D51" s="12">
        <f>SUM(D52)</f>
        <v>0</v>
      </c>
      <c r="E51" s="12" t="s">
        <v>23</v>
      </c>
      <c r="F51" s="12">
        <f>SUM(F52)</f>
        <v>0</v>
      </c>
      <c r="G51" s="12">
        <f>SUM(G52)</f>
        <v>0</v>
      </c>
      <c r="H51" s="12" t="s">
        <v>23</v>
      </c>
      <c r="I51" s="12">
        <f>SUM(I52)</f>
        <v>0</v>
      </c>
      <c r="J51" s="12">
        <f>SUM(J52)</f>
        <v>0</v>
      </c>
      <c r="K51" s="12" t="s">
        <v>23</v>
      </c>
      <c r="L51" s="12">
        <f>SUM(L52)</f>
        <v>0</v>
      </c>
    </row>
    <row r="52" spans="1:12" ht="39.75" customHeight="1">
      <c r="A52" s="10">
        <v>1221</v>
      </c>
      <c r="B52" s="11" t="s">
        <v>70</v>
      </c>
      <c r="C52" s="10"/>
      <c r="D52" s="12">
        <f>SUM(E52,F52)</f>
        <v>0</v>
      </c>
      <c r="E52" s="12" t="s">
        <v>23</v>
      </c>
      <c r="F52" s="12">
        <v>0</v>
      </c>
      <c r="G52" s="12">
        <f>SUM(H52,I52)</f>
        <v>0</v>
      </c>
      <c r="H52" s="12" t="s">
        <v>23</v>
      </c>
      <c r="I52" s="12">
        <v>0</v>
      </c>
      <c r="J52" s="12">
        <f>SUM(K52,L52)</f>
        <v>0</v>
      </c>
      <c r="K52" s="12" t="s">
        <v>23</v>
      </c>
      <c r="L52" s="12">
        <v>0</v>
      </c>
    </row>
    <row r="53" spans="1:12" ht="39.75" customHeight="1">
      <c r="A53" s="10">
        <v>1230</v>
      </c>
      <c r="B53" s="11" t="s">
        <v>71</v>
      </c>
      <c r="C53" s="10" t="s">
        <v>72</v>
      </c>
      <c r="D53" s="12">
        <f>SUM(D54)</f>
        <v>0</v>
      </c>
      <c r="E53" s="12">
        <f>SUM(E54)</f>
        <v>0</v>
      </c>
      <c r="F53" s="12" t="s">
        <v>23</v>
      </c>
      <c r="G53" s="12">
        <f>SUM(G54)</f>
        <v>0</v>
      </c>
      <c r="H53" s="12">
        <f>SUM(H54)</f>
        <v>0</v>
      </c>
      <c r="I53" s="12" t="s">
        <v>23</v>
      </c>
      <c r="J53" s="12">
        <f>SUM(J54)</f>
        <v>0</v>
      </c>
      <c r="K53" s="12">
        <f>SUM(K54)</f>
        <v>0</v>
      </c>
      <c r="L53" s="12" t="s">
        <v>23</v>
      </c>
    </row>
    <row r="54" spans="1:12" ht="39.75" customHeight="1">
      <c r="A54" s="10">
        <v>1231</v>
      </c>
      <c r="B54" s="11" t="s">
        <v>73</v>
      </c>
      <c r="C54" s="10"/>
      <c r="D54" s="12">
        <f>SUM(E54,F54)</f>
        <v>0</v>
      </c>
      <c r="E54" s="12">
        <v>0</v>
      </c>
      <c r="F54" s="12" t="s">
        <v>23</v>
      </c>
      <c r="G54" s="12">
        <f>SUM(H54,I54)</f>
        <v>0</v>
      </c>
      <c r="H54" s="12">
        <v>0</v>
      </c>
      <c r="I54" s="12" t="s">
        <v>23</v>
      </c>
      <c r="J54" s="12">
        <f>SUM(K54,L54)</f>
        <v>0</v>
      </c>
      <c r="K54" s="12">
        <v>0</v>
      </c>
      <c r="L54" s="12" t="s">
        <v>23</v>
      </c>
    </row>
    <row r="55" spans="1:12" ht="39.75" customHeight="1">
      <c r="A55" s="10">
        <v>1240</v>
      </c>
      <c r="B55" s="11" t="s">
        <v>74</v>
      </c>
      <c r="C55" s="10" t="s">
        <v>75</v>
      </c>
      <c r="D55" s="12">
        <f>SUM(D56)</f>
        <v>0</v>
      </c>
      <c r="E55" s="12" t="s">
        <v>23</v>
      </c>
      <c r="F55" s="12">
        <f>SUM(F56)</f>
        <v>0</v>
      </c>
      <c r="G55" s="12">
        <f>SUM(G56)</f>
        <v>0</v>
      </c>
      <c r="H55" s="12" t="s">
        <v>23</v>
      </c>
      <c r="I55" s="12">
        <f>SUM(I56)</f>
        <v>0</v>
      </c>
      <c r="J55" s="12">
        <f>SUM(J56)</f>
        <v>0</v>
      </c>
      <c r="K55" s="12" t="s">
        <v>23</v>
      </c>
      <c r="L55" s="12">
        <f>SUM(L56)</f>
        <v>0</v>
      </c>
    </row>
    <row r="56" spans="1:12" ht="39.75" customHeight="1">
      <c r="A56" s="10">
        <v>1241</v>
      </c>
      <c r="B56" s="11" t="s">
        <v>76</v>
      </c>
      <c r="C56" s="10"/>
      <c r="D56" s="12">
        <f>SUM(E56,F56)</f>
        <v>0</v>
      </c>
      <c r="E56" s="12" t="s">
        <v>23</v>
      </c>
      <c r="F56" s="12">
        <v>0</v>
      </c>
      <c r="G56" s="12">
        <f>SUM(H56,I56)</f>
        <v>0</v>
      </c>
      <c r="H56" s="12" t="s">
        <v>23</v>
      </c>
      <c r="I56" s="12">
        <v>0</v>
      </c>
      <c r="J56" s="12">
        <f>SUM(K56,L56)</f>
        <v>0</v>
      </c>
      <c r="K56" s="12" t="s">
        <v>23</v>
      </c>
      <c r="L56" s="12">
        <v>0</v>
      </c>
    </row>
    <row r="57" spans="1:12" ht="39.75" customHeight="1">
      <c r="A57" s="10">
        <v>1250</v>
      </c>
      <c r="B57" s="11" t="s">
        <v>77</v>
      </c>
      <c r="C57" s="10" t="s">
        <v>78</v>
      </c>
      <c r="D57" s="12">
        <f>SUM(D58,D59,D62,D63)</f>
        <v>558872200</v>
      </c>
      <c r="E57" s="12">
        <f>SUM(E58,E59,E62,E63)</f>
        <v>558872200</v>
      </c>
      <c r="F57" s="12" t="s">
        <v>23</v>
      </c>
      <c r="G57" s="12">
        <f>SUM(G58,G59,G62,G63)</f>
        <v>590375500</v>
      </c>
      <c r="H57" s="12">
        <f>SUM(H58,H59,H62,H63)</f>
        <v>590375500</v>
      </c>
      <c r="I57" s="12" t="s">
        <v>23</v>
      </c>
      <c r="J57" s="12">
        <f>SUM(J58,J59,J62,J63)</f>
        <v>292262700</v>
      </c>
      <c r="K57" s="12">
        <f>SUM(K58,K59,K62,K63)</f>
        <v>292262700</v>
      </c>
      <c r="L57" s="12" t="s">
        <v>23</v>
      </c>
    </row>
    <row r="58" spans="1:12" ht="39.75" customHeight="1">
      <c r="A58" s="10">
        <v>1251</v>
      </c>
      <c r="B58" s="11" t="s">
        <v>79</v>
      </c>
      <c r="C58" s="10"/>
      <c r="D58" s="12">
        <f>SUM(E58,F58)</f>
        <v>548370300</v>
      </c>
      <c r="E58" s="12">
        <v>548370300</v>
      </c>
      <c r="F58" s="12" t="s">
        <v>23</v>
      </c>
      <c r="G58" s="12">
        <f>SUM(H58,I58)</f>
        <v>548271900</v>
      </c>
      <c r="H58" s="12">
        <v>548271900</v>
      </c>
      <c r="I58" s="12" t="s">
        <v>23</v>
      </c>
      <c r="J58" s="12">
        <f>SUM(K58,L58)</f>
        <v>274136200</v>
      </c>
      <c r="K58" s="12">
        <v>274136200</v>
      </c>
      <c r="L58" s="12" t="s">
        <v>23</v>
      </c>
    </row>
    <row r="59" spans="1:12" ht="39.75" customHeight="1">
      <c r="A59" s="10">
        <v>1252</v>
      </c>
      <c r="B59" s="11" t="s">
        <v>80</v>
      </c>
      <c r="C59" s="10"/>
      <c r="D59" s="12">
        <f>SUM(D60:D61)</f>
        <v>0</v>
      </c>
      <c r="E59" s="12">
        <f>SUM(E60:E61)</f>
        <v>0</v>
      </c>
      <c r="F59" s="12" t="s">
        <v>23</v>
      </c>
      <c r="G59" s="12">
        <f>SUM(G60:G61)</f>
        <v>31601700</v>
      </c>
      <c r="H59" s="12">
        <f>SUM(H60:H61)</f>
        <v>31601700</v>
      </c>
      <c r="I59" s="12" t="s">
        <v>23</v>
      </c>
      <c r="J59" s="12">
        <f>SUM(J60:J61)</f>
        <v>13400600</v>
      </c>
      <c r="K59" s="12">
        <f>SUM(K60:K61)</f>
        <v>13400600</v>
      </c>
      <c r="L59" s="12" t="s">
        <v>23</v>
      </c>
    </row>
    <row r="60" spans="1:12" ht="39.75" customHeight="1">
      <c r="A60" s="10">
        <v>1253</v>
      </c>
      <c r="B60" s="11" t="s">
        <v>81</v>
      </c>
      <c r="C60" s="10"/>
      <c r="D60" s="12">
        <f>SUM(E60,F60)</f>
        <v>0</v>
      </c>
      <c r="E60" s="12">
        <v>0</v>
      </c>
      <c r="F60" s="12" t="s">
        <v>23</v>
      </c>
      <c r="G60" s="12">
        <f>SUM(H60,I60)</f>
        <v>31601700</v>
      </c>
      <c r="H60" s="12">
        <v>31601700</v>
      </c>
      <c r="I60" s="12" t="s">
        <v>23</v>
      </c>
      <c r="J60" s="12">
        <f>SUM(K60,L60)</f>
        <v>3028200</v>
      </c>
      <c r="K60" s="12">
        <v>3028200</v>
      </c>
      <c r="L60" s="12" t="s">
        <v>23</v>
      </c>
    </row>
    <row r="61" spans="1:12" ht="39.75" customHeight="1">
      <c r="A61" s="10">
        <v>1254</v>
      </c>
      <c r="B61" s="11" t="s">
        <v>82</v>
      </c>
      <c r="C61" s="10"/>
      <c r="D61" s="12">
        <f>SUM(E61,F61)</f>
        <v>0</v>
      </c>
      <c r="E61" s="12">
        <v>0</v>
      </c>
      <c r="F61" s="12" t="s">
        <v>23</v>
      </c>
      <c r="G61" s="12">
        <f>SUM(H61,I61)</f>
        <v>0</v>
      </c>
      <c r="H61" s="12">
        <v>0</v>
      </c>
      <c r="I61" s="12" t="s">
        <v>23</v>
      </c>
      <c r="J61" s="12">
        <f>SUM(K61,L61)</f>
        <v>10372400</v>
      </c>
      <c r="K61" s="12">
        <v>10372400</v>
      </c>
      <c r="L61" s="12" t="s">
        <v>23</v>
      </c>
    </row>
    <row r="62" spans="1:12" ht="39.75" customHeight="1">
      <c r="A62" s="10">
        <v>1255</v>
      </c>
      <c r="B62" s="11" t="s">
        <v>83</v>
      </c>
      <c r="C62" s="10"/>
      <c r="D62" s="12">
        <f>SUM(E62,F62)</f>
        <v>10501900</v>
      </c>
      <c r="E62" s="12">
        <v>10501900</v>
      </c>
      <c r="F62" s="12" t="s">
        <v>23</v>
      </c>
      <c r="G62" s="12">
        <f>SUM(H62,I62)</f>
        <v>10501900</v>
      </c>
      <c r="H62" s="12">
        <v>10501900</v>
      </c>
      <c r="I62" s="12" t="s">
        <v>23</v>
      </c>
      <c r="J62" s="12">
        <f>SUM(K62,L62)</f>
        <v>4725900</v>
      </c>
      <c r="K62" s="12">
        <v>4725900</v>
      </c>
      <c r="L62" s="12" t="s">
        <v>23</v>
      </c>
    </row>
    <row r="63" spans="1:12" ht="39.75" customHeight="1">
      <c r="A63" s="10">
        <v>1256</v>
      </c>
      <c r="B63" s="11" t="s">
        <v>84</v>
      </c>
      <c r="C63" s="10"/>
      <c r="D63" s="12">
        <f>SUM(E63,F63)</f>
        <v>0</v>
      </c>
      <c r="E63" s="12">
        <v>0</v>
      </c>
      <c r="F63" s="12" t="s">
        <v>23</v>
      </c>
      <c r="G63" s="12">
        <f>SUM(H63,I63)</f>
        <v>0</v>
      </c>
      <c r="H63" s="12">
        <v>0</v>
      </c>
      <c r="I63" s="12" t="s">
        <v>23</v>
      </c>
      <c r="J63" s="12">
        <f>SUM(K63,L63)</f>
        <v>0</v>
      </c>
      <c r="K63" s="12">
        <v>0</v>
      </c>
      <c r="L63" s="12" t="s">
        <v>23</v>
      </c>
    </row>
    <row r="64" spans="1:12" ht="39.75" customHeight="1">
      <c r="A64" s="10">
        <v>1260</v>
      </c>
      <c r="B64" s="11" t="s">
        <v>85</v>
      </c>
      <c r="C64" s="10" t="s">
        <v>86</v>
      </c>
      <c r="D64" s="12">
        <f>SUM(D65,D66)</f>
        <v>0</v>
      </c>
      <c r="E64" s="12" t="s">
        <v>23</v>
      </c>
      <c r="F64" s="12">
        <f>SUM(F65,F66)</f>
        <v>0</v>
      </c>
      <c r="G64" s="12">
        <f>SUM(G65,G66)</f>
        <v>0</v>
      </c>
      <c r="H64" s="12" t="s">
        <v>23</v>
      </c>
      <c r="I64" s="12">
        <f>SUM(I65,I66)</f>
        <v>0</v>
      </c>
      <c r="J64" s="12">
        <f>SUM(J65,J66)</f>
        <v>0</v>
      </c>
      <c r="K64" s="12" t="s">
        <v>23</v>
      </c>
      <c r="L64" s="12">
        <f>SUM(L65,L66)</f>
        <v>0</v>
      </c>
    </row>
    <row r="65" spans="1:12" ht="39.75" customHeight="1">
      <c r="A65" s="10">
        <v>1261</v>
      </c>
      <c r="B65" s="11" t="s">
        <v>87</v>
      </c>
      <c r="C65" s="10"/>
      <c r="D65" s="12">
        <f>SUM(E65,F65)</f>
        <v>0</v>
      </c>
      <c r="E65" s="12" t="s">
        <v>23</v>
      </c>
      <c r="F65" s="12">
        <v>0</v>
      </c>
      <c r="G65" s="12">
        <f>SUM(H65,I65)</f>
        <v>0</v>
      </c>
      <c r="H65" s="12" t="s">
        <v>23</v>
      </c>
      <c r="I65" s="12">
        <v>0</v>
      </c>
      <c r="J65" s="12">
        <f>SUM(K65,L65)</f>
        <v>0</v>
      </c>
      <c r="K65" s="12" t="s">
        <v>23</v>
      </c>
      <c r="L65" s="12">
        <v>0</v>
      </c>
    </row>
    <row r="66" spans="1:12" ht="39.75" customHeight="1">
      <c r="A66" s="10">
        <v>1262</v>
      </c>
      <c r="B66" s="11" t="s">
        <v>88</v>
      </c>
      <c r="C66" s="10"/>
      <c r="D66" s="12">
        <f>SUM(E66,F66)</f>
        <v>0</v>
      </c>
      <c r="E66" s="12" t="s">
        <v>23</v>
      </c>
      <c r="F66" s="12">
        <v>0</v>
      </c>
      <c r="G66" s="12">
        <f>SUM(H66,I66)</f>
        <v>0</v>
      </c>
      <c r="H66" s="12" t="s">
        <v>23</v>
      </c>
      <c r="I66" s="12">
        <v>0</v>
      </c>
      <c r="J66" s="12">
        <f>SUM(K66,L66)</f>
        <v>0</v>
      </c>
      <c r="K66" s="12" t="s">
        <v>23</v>
      </c>
      <c r="L66" s="12">
        <v>0</v>
      </c>
    </row>
    <row r="67" spans="1:12" ht="39.75" customHeight="1">
      <c r="A67" s="10">
        <v>1300</v>
      </c>
      <c r="B67" s="11" t="s">
        <v>89</v>
      </c>
      <c r="C67" s="10" t="s">
        <v>90</v>
      </c>
      <c r="D67" s="12">
        <f aca="true" t="shared" si="5" ref="D67:L67">SUM(D68,D70,D72,D77,D81,D105,D108,D111,D114)</f>
        <v>193354300</v>
      </c>
      <c r="E67" s="12">
        <f t="shared" si="5"/>
        <v>193354300</v>
      </c>
      <c r="F67" s="12">
        <f t="shared" si="5"/>
        <v>0</v>
      </c>
      <c r="G67" s="12">
        <f t="shared" si="5"/>
        <v>163878070</v>
      </c>
      <c r="H67" s="12">
        <f t="shared" si="5"/>
        <v>163878070</v>
      </c>
      <c r="I67" s="12">
        <f t="shared" si="5"/>
        <v>0</v>
      </c>
      <c r="J67" s="12">
        <f t="shared" si="5"/>
        <v>50836473.2</v>
      </c>
      <c r="K67" s="12">
        <f t="shared" si="5"/>
        <v>50836473.2</v>
      </c>
      <c r="L67" s="12">
        <f t="shared" si="5"/>
        <v>0</v>
      </c>
    </row>
    <row r="68" spans="1:12" ht="39.75" customHeight="1">
      <c r="A68" s="10">
        <v>1310</v>
      </c>
      <c r="B68" s="11" t="s">
        <v>91</v>
      </c>
      <c r="C68" s="10" t="s">
        <v>92</v>
      </c>
      <c r="D68" s="12">
        <f>SUM(D69)</f>
        <v>0</v>
      </c>
      <c r="E68" s="12" t="s">
        <v>23</v>
      </c>
      <c r="F68" s="12">
        <f>SUM(F69)</f>
        <v>0</v>
      </c>
      <c r="G68" s="12">
        <f>SUM(G69)</f>
        <v>0</v>
      </c>
      <c r="H68" s="12" t="s">
        <v>23</v>
      </c>
      <c r="I68" s="12">
        <f>SUM(I69)</f>
        <v>0</v>
      </c>
      <c r="J68" s="12">
        <f>SUM(J69)</f>
        <v>0</v>
      </c>
      <c r="K68" s="12" t="s">
        <v>23</v>
      </c>
      <c r="L68" s="12">
        <f>SUM(L69)</f>
        <v>0</v>
      </c>
    </row>
    <row r="69" spans="1:12" ht="39.75" customHeight="1">
      <c r="A69" s="10">
        <v>1311</v>
      </c>
      <c r="B69" s="11" t="s">
        <v>93</v>
      </c>
      <c r="C69" s="10"/>
      <c r="D69" s="12">
        <f>SUM(E69,F69)</f>
        <v>0</v>
      </c>
      <c r="E69" s="12" t="s">
        <v>23</v>
      </c>
      <c r="F69" s="12">
        <v>0</v>
      </c>
      <c r="G69" s="12">
        <f>SUM(H69,I69)</f>
        <v>0</v>
      </c>
      <c r="H69" s="12" t="s">
        <v>23</v>
      </c>
      <c r="I69" s="12">
        <v>0</v>
      </c>
      <c r="J69" s="12">
        <f>SUM(K69,L69)</f>
        <v>0</v>
      </c>
      <c r="K69" s="12" t="s">
        <v>23</v>
      </c>
      <c r="L69" s="12">
        <v>0</v>
      </c>
    </row>
    <row r="70" spans="1:12" ht="39.75" customHeight="1">
      <c r="A70" s="10">
        <v>1320</v>
      </c>
      <c r="B70" s="11" t="s">
        <v>94</v>
      </c>
      <c r="C70" s="10" t="s">
        <v>95</v>
      </c>
      <c r="D70" s="12">
        <f>SUM(D71)</f>
        <v>0</v>
      </c>
      <c r="E70" s="12">
        <f>SUM(E71)</f>
        <v>0</v>
      </c>
      <c r="F70" s="12" t="s">
        <v>23</v>
      </c>
      <c r="G70" s="12">
        <f>SUM(G71)</f>
        <v>0</v>
      </c>
      <c r="H70" s="12">
        <f>SUM(H71)</f>
        <v>0</v>
      </c>
      <c r="I70" s="12" t="s">
        <v>23</v>
      </c>
      <c r="J70" s="12">
        <f>SUM(J71)</f>
        <v>0</v>
      </c>
      <c r="K70" s="12">
        <f>SUM(K71)</f>
        <v>0</v>
      </c>
      <c r="L70" s="12" t="s">
        <v>23</v>
      </c>
    </row>
    <row r="71" spans="1:12" ht="39.75" customHeight="1">
      <c r="A71" s="10">
        <v>1321</v>
      </c>
      <c r="B71" s="11" t="s">
        <v>96</v>
      </c>
      <c r="C71" s="10"/>
      <c r="D71" s="12">
        <f>SUM(E71,F71)</f>
        <v>0</v>
      </c>
      <c r="E71" s="12">
        <v>0</v>
      </c>
      <c r="F71" s="12" t="s">
        <v>23</v>
      </c>
      <c r="G71" s="12">
        <f>SUM(H71,I71)</f>
        <v>0</v>
      </c>
      <c r="H71" s="12">
        <v>0</v>
      </c>
      <c r="I71" s="12" t="s">
        <v>23</v>
      </c>
      <c r="J71" s="12">
        <f>SUM(K71,L71)</f>
        <v>0</v>
      </c>
      <c r="K71" s="12">
        <v>0</v>
      </c>
      <c r="L71" s="12" t="s">
        <v>23</v>
      </c>
    </row>
    <row r="72" spans="1:12" ht="39.75" customHeight="1">
      <c r="A72" s="10">
        <v>1330</v>
      </c>
      <c r="B72" s="11" t="s">
        <v>97</v>
      </c>
      <c r="C72" s="10" t="s">
        <v>98</v>
      </c>
      <c r="D72" s="12">
        <f>SUM(D73:D76)</f>
        <v>59781800</v>
      </c>
      <c r="E72" s="12">
        <f>SUM(E73:E76)</f>
        <v>59781800</v>
      </c>
      <c r="F72" s="12" t="s">
        <v>23</v>
      </c>
      <c r="G72" s="12">
        <f>SUM(G73:G76)</f>
        <v>59781800</v>
      </c>
      <c r="H72" s="12">
        <f>SUM(H73:H76)</f>
        <v>59781800</v>
      </c>
      <c r="I72" s="12" t="s">
        <v>23</v>
      </c>
      <c r="J72" s="12">
        <f>SUM(J73:J76)</f>
        <v>17324677</v>
      </c>
      <c r="K72" s="12">
        <f>SUM(K73:K76)</f>
        <v>17324677</v>
      </c>
      <c r="L72" s="12" t="s">
        <v>23</v>
      </c>
    </row>
    <row r="73" spans="1:12" ht="39.75" customHeight="1">
      <c r="A73" s="10">
        <v>1331</v>
      </c>
      <c r="B73" s="11" t="s">
        <v>99</v>
      </c>
      <c r="C73" s="10"/>
      <c r="D73" s="12">
        <f>SUM(E73,F73)</f>
        <v>22327000</v>
      </c>
      <c r="E73" s="12">
        <v>22327000</v>
      </c>
      <c r="F73" s="12" t="s">
        <v>23</v>
      </c>
      <c r="G73" s="12">
        <f>SUM(H73,I73)</f>
        <v>22327000</v>
      </c>
      <c r="H73" s="12">
        <v>22327000</v>
      </c>
      <c r="I73" s="12" t="s">
        <v>23</v>
      </c>
      <c r="J73" s="12">
        <f>SUM(K73,L73)</f>
        <v>5310638</v>
      </c>
      <c r="K73" s="12">
        <v>5310638</v>
      </c>
      <c r="L73" s="12" t="s">
        <v>23</v>
      </c>
    </row>
    <row r="74" spans="1:12" ht="39.75" customHeight="1">
      <c r="A74" s="10">
        <v>1332</v>
      </c>
      <c r="B74" s="11" t="s">
        <v>100</v>
      </c>
      <c r="C74" s="10"/>
      <c r="D74" s="12">
        <f>SUM(E74,F74)</f>
        <v>0</v>
      </c>
      <c r="E74" s="12">
        <v>0</v>
      </c>
      <c r="F74" s="12" t="s">
        <v>23</v>
      </c>
      <c r="G74" s="12">
        <f>SUM(H74,I74)</f>
        <v>0</v>
      </c>
      <c r="H74" s="12">
        <v>0</v>
      </c>
      <c r="I74" s="12" t="s">
        <v>23</v>
      </c>
      <c r="J74" s="12">
        <f>SUM(K74,L74)</f>
        <v>0</v>
      </c>
      <c r="K74" s="12">
        <v>0</v>
      </c>
      <c r="L74" s="12" t="s">
        <v>23</v>
      </c>
    </row>
    <row r="75" spans="1:12" ht="39.75" customHeight="1">
      <c r="A75" s="10">
        <v>1333</v>
      </c>
      <c r="B75" s="11" t="s">
        <v>101</v>
      </c>
      <c r="C75" s="10"/>
      <c r="D75" s="12">
        <f>SUM(E75,F75)</f>
        <v>22912800</v>
      </c>
      <c r="E75" s="12">
        <v>22912800</v>
      </c>
      <c r="F75" s="12" t="s">
        <v>23</v>
      </c>
      <c r="G75" s="12">
        <f>SUM(H75,I75)</f>
        <v>22912800</v>
      </c>
      <c r="H75" s="12">
        <v>22912800</v>
      </c>
      <c r="I75" s="12" t="s">
        <v>23</v>
      </c>
      <c r="J75" s="12">
        <f>SUM(K75,L75)</f>
        <v>5153534</v>
      </c>
      <c r="K75" s="12">
        <v>5153534</v>
      </c>
      <c r="L75" s="12" t="s">
        <v>23</v>
      </c>
    </row>
    <row r="76" spans="1:12" ht="39.75" customHeight="1">
      <c r="A76" s="10">
        <v>1334</v>
      </c>
      <c r="B76" s="11" t="s">
        <v>102</v>
      </c>
      <c r="C76" s="10"/>
      <c r="D76" s="12">
        <f>SUM(E76,F76)</f>
        <v>14542000</v>
      </c>
      <c r="E76" s="12">
        <v>14542000</v>
      </c>
      <c r="F76" s="12" t="s">
        <v>23</v>
      </c>
      <c r="G76" s="12">
        <f>SUM(H76,I76)</f>
        <v>14542000</v>
      </c>
      <c r="H76" s="12">
        <v>14542000</v>
      </c>
      <c r="I76" s="12" t="s">
        <v>23</v>
      </c>
      <c r="J76" s="12">
        <f>SUM(K76,L76)</f>
        <v>6860505</v>
      </c>
      <c r="K76" s="12">
        <v>6860505</v>
      </c>
      <c r="L76" s="12" t="s">
        <v>23</v>
      </c>
    </row>
    <row r="77" spans="1:12" ht="39.75" customHeight="1">
      <c r="A77" s="10">
        <v>1340</v>
      </c>
      <c r="B77" s="11" t="s">
        <v>103</v>
      </c>
      <c r="C77" s="10" t="s">
        <v>104</v>
      </c>
      <c r="D77" s="12">
        <f>SUM(D78,D79,D80)</f>
        <v>3436500</v>
      </c>
      <c r="E77" s="12">
        <f>SUM(E78,E79,E80)</f>
        <v>3436500</v>
      </c>
      <c r="F77" s="12" t="s">
        <v>23</v>
      </c>
      <c r="G77" s="12">
        <f>SUM(G78,G79,G80)</f>
        <v>4975270</v>
      </c>
      <c r="H77" s="12">
        <f>SUM(H78,H79,H80)</f>
        <v>4975270</v>
      </c>
      <c r="I77" s="12" t="s">
        <v>23</v>
      </c>
      <c r="J77" s="12">
        <f>SUM(J78,J79,J80)</f>
        <v>2268720</v>
      </c>
      <c r="K77" s="12">
        <f>SUM(K78,K79,K80)</f>
        <v>2268720</v>
      </c>
      <c r="L77" s="12" t="s">
        <v>23</v>
      </c>
    </row>
    <row r="78" spans="1:12" ht="39.75" customHeight="1">
      <c r="A78" s="10">
        <v>1341</v>
      </c>
      <c r="B78" s="11" t="s">
        <v>105</v>
      </c>
      <c r="C78" s="10"/>
      <c r="D78" s="12">
        <f>SUM(E78,F78)</f>
        <v>0</v>
      </c>
      <c r="E78" s="12">
        <v>0</v>
      </c>
      <c r="F78" s="12" t="s">
        <v>23</v>
      </c>
      <c r="G78" s="12">
        <f>SUM(H78,I78)</f>
        <v>0</v>
      </c>
      <c r="H78" s="12">
        <v>0</v>
      </c>
      <c r="I78" s="12" t="s">
        <v>23</v>
      </c>
      <c r="J78" s="12">
        <f>SUM(K78,L78)</f>
        <v>0</v>
      </c>
      <c r="K78" s="12">
        <v>0</v>
      </c>
      <c r="L78" s="12" t="s">
        <v>23</v>
      </c>
    </row>
    <row r="79" spans="1:12" ht="39.75" customHeight="1">
      <c r="A79" s="10">
        <v>1342</v>
      </c>
      <c r="B79" s="11" t="s">
        <v>106</v>
      </c>
      <c r="C79" s="10"/>
      <c r="D79" s="12">
        <f>SUM(E79,F79)</f>
        <v>3436500</v>
      </c>
      <c r="E79" s="12">
        <v>3436500</v>
      </c>
      <c r="F79" s="12" t="s">
        <v>23</v>
      </c>
      <c r="G79" s="12">
        <f>SUM(H79,I79)</f>
        <v>4975270</v>
      </c>
      <c r="H79" s="12">
        <v>4975270</v>
      </c>
      <c r="I79" s="12" t="s">
        <v>23</v>
      </c>
      <c r="J79" s="12">
        <f>SUM(K79,L79)</f>
        <v>2268720</v>
      </c>
      <c r="K79" s="12">
        <v>2268720</v>
      </c>
      <c r="L79" s="12" t="s">
        <v>23</v>
      </c>
    </row>
    <row r="80" spans="1:12" ht="39.75" customHeight="1">
      <c r="A80" s="10">
        <v>1343</v>
      </c>
      <c r="B80" s="11" t="s">
        <v>107</v>
      </c>
      <c r="C80" s="10"/>
      <c r="D80" s="12">
        <f>SUM(E80,F80)</f>
        <v>0</v>
      </c>
      <c r="E80" s="12">
        <v>0</v>
      </c>
      <c r="F80" s="12" t="s">
        <v>23</v>
      </c>
      <c r="G80" s="12">
        <f>SUM(H80,I80)</f>
        <v>0</v>
      </c>
      <c r="H80" s="12">
        <v>0</v>
      </c>
      <c r="I80" s="12" t="s">
        <v>23</v>
      </c>
      <c r="J80" s="12">
        <f>SUM(K80,L80)</f>
        <v>0</v>
      </c>
      <c r="K80" s="12">
        <v>0</v>
      </c>
      <c r="L80" s="12" t="s">
        <v>23</v>
      </c>
    </row>
    <row r="81" spans="1:12" ht="39.75" customHeight="1">
      <c r="A81" s="10">
        <v>1350</v>
      </c>
      <c r="B81" s="11" t="s">
        <v>108</v>
      </c>
      <c r="C81" s="10" t="s">
        <v>109</v>
      </c>
      <c r="D81" s="12">
        <f>SUM(D82,D103,D104)</f>
        <v>127136000</v>
      </c>
      <c r="E81" s="12">
        <f>SUM(E82,E103,E104)</f>
        <v>127136000</v>
      </c>
      <c r="F81" s="12" t="s">
        <v>23</v>
      </c>
      <c r="G81" s="12">
        <f>SUM(G82,G103,G104)</f>
        <v>96121000</v>
      </c>
      <c r="H81" s="12">
        <f>SUM(H82,H103,H104)</f>
        <v>96121000</v>
      </c>
      <c r="I81" s="12" t="s">
        <v>23</v>
      </c>
      <c r="J81" s="12">
        <f>SUM(J82,J103,J104)</f>
        <v>29933076.2</v>
      </c>
      <c r="K81" s="12">
        <f>SUM(K82,K103,K104)</f>
        <v>29933076.2</v>
      </c>
      <c r="L81" s="12" t="s">
        <v>23</v>
      </c>
    </row>
    <row r="82" spans="1:12" ht="39.75" customHeight="1">
      <c r="A82" s="10">
        <v>1351</v>
      </c>
      <c r="B82" s="11" t="s">
        <v>110</v>
      </c>
      <c r="C82" s="10"/>
      <c r="D82" s="12">
        <f>SUM(D83:D102)</f>
        <v>114136000</v>
      </c>
      <c r="E82" s="12">
        <f>SUM(E83:E102)</f>
        <v>114136000</v>
      </c>
      <c r="F82" s="12" t="s">
        <v>23</v>
      </c>
      <c r="G82" s="12">
        <f>SUM(G83:G102)</f>
        <v>83121000</v>
      </c>
      <c r="H82" s="12">
        <f>SUM(H83:H102)</f>
        <v>83121000</v>
      </c>
      <c r="I82" s="12" t="s">
        <v>23</v>
      </c>
      <c r="J82" s="12">
        <f>SUM(J83:J102)</f>
        <v>24741090.2</v>
      </c>
      <c r="K82" s="12">
        <f>SUM(K83:K102)</f>
        <v>24741090.2</v>
      </c>
      <c r="L82" s="12" t="s">
        <v>23</v>
      </c>
    </row>
    <row r="83" spans="1:12" ht="39.75" customHeight="1">
      <c r="A83" s="10">
        <v>13501</v>
      </c>
      <c r="B83" s="11" t="s">
        <v>111</v>
      </c>
      <c r="C83" s="10"/>
      <c r="D83" s="12">
        <f aca="true" t="shared" si="6" ref="D83:D104">SUM(E83,F83)</f>
        <v>3085000</v>
      </c>
      <c r="E83" s="12">
        <v>3085000</v>
      </c>
      <c r="F83" s="12" t="s">
        <v>23</v>
      </c>
      <c r="G83" s="12">
        <f aca="true" t="shared" si="7" ref="G83:G104">SUM(H83,I83)</f>
        <v>3085000</v>
      </c>
      <c r="H83" s="12">
        <v>3085000</v>
      </c>
      <c r="I83" s="12" t="s">
        <v>23</v>
      </c>
      <c r="J83" s="12">
        <f aca="true" t="shared" si="8" ref="J83:J104">SUM(K83,L83)</f>
        <v>305000</v>
      </c>
      <c r="K83" s="12">
        <v>305000</v>
      </c>
      <c r="L83" s="12" t="s">
        <v>23</v>
      </c>
    </row>
    <row r="84" spans="1:12" ht="39.75" customHeight="1">
      <c r="A84" s="10">
        <v>13502</v>
      </c>
      <c r="B84" s="11" t="s">
        <v>112</v>
      </c>
      <c r="C84" s="10"/>
      <c r="D84" s="12">
        <f t="shared" si="6"/>
        <v>0</v>
      </c>
      <c r="E84" s="12">
        <v>0</v>
      </c>
      <c r="F84" s="12" t="s">
        <v>23</v>
      </c>
      <c r="G84" s="12">
        <f t="shared" si="7"/>
        <v>0</v>
      </c>
      <c r="H84" s="12">
        <v>0</v>
      </c>
      <c r="I84" s="12" t="s">
        <v>23</v>
      </c>
      <c r="J84" s="12">
        <f t="shared" si="8"/>
        <v>0</v>
      </c>
      <c r="K84" s="12">
        <v>0</v>
      </c>
      <c r="L84" s="12" t="s">
        <v>23</v>
      </c>
    </row>
    <row r="85" spans="1:12" ht="39.75" customHeight="1">
      <c r="A85" s="10">
        <v>13503</v>
      </c>
      <c r="B85" s="11" t="s">
        <v>113</v>
      </c>
      <c r="C85" s="10"/>
      <c r="D85" s="12">
        <f t="shared" si="6"/>
        <v>0</v>
      </c>
      <c r="E85" s="12">
        <v>0</v>
      </c>
      <c r="F85" s="12" t="s">
        <v>23</v>
      </c>
      <c r="G85" s="12">
        <f t="shared" si="7"/>
        <v>0</v>
      </c>
      <c r="H85" s="12">
        <v>0</v>
      </c>
      <c r="I85" s="12" t="s">
        <v>23</v>
      </c>
      <c r="J85" s="12">
        <f t="shared" si="8"/>
        <v>0</v>
      </c>
      <c r="K85" s="12">
        <v>0</v>
      </c>
      <c r="L85" s="12" t="s">
        <v>23</v>
      </c>
    </row>
    <row r="86" spans="1:12" ht="39.75" customHeight="1">
      <c r="A86" s="10">
        <v>13504</v>
      </c>
      <c r="B86" s="11" t="s">
        <v>114</v>
      </c>
      <c r="C86" s="10"/>
      <c r="D86" s="12">
        <f t="shared" si="6"/>
        <v>7801000</v>
      </c>
      <c r="E86" s="12">
        <v>7801000</v>
      </c>
      <c r="F86" s="12" t="s">
        <v>23</v>
      </c>
      <c r="G86" s="12">
        <f t="shared" si="7"/>
        <v>7801000</v>
      </c>
      <c r="H86" s="12">
        <v>7801000</v>
      </c>
      <c r="I86" s="12" t="s">
        <v>23</v>
      </c>
      <c r="J86" s="12">
        <f t="shared" si="8"/>
        <v>2878434</v>
      </c>
      <c r="K86" s="12">
        <v>2878434</v>
      </c>
      <c r="L86" s="12" t="s">
        <v>23</v>
      </c>
    </row>
    <row r="87" spans="1:12" ht="39.75" customHeight="1">
      <c r="A87" s="10">
        <v>13505</v>
      </c>
      <c r="B87" s="11" t="s">
        <v>115</v>
      </c>
      <c r="C87" s="10"/>
      <c r="D87" s="12">
        <f t="shared" si="6"/>
        <v>3500000</v>
      </c>
      <c r="E87" s="12">
        <v>3500000</v>
      </c>
      <c r="F87" s="12" t="s">
        <v>23</v>
      </c>
      <c r="G87" s="12">
        <f t="shared" si="7"/>
        <v>3500000</v>
      </c>
      <c r="H87" s="12">
        <v>3500000</v>
      </c>
      <c r="I87" s="12" t="s">
        <v>23</v>
      </c>
      <c r="J87" s="12">
        <f t="shared" si="8"/>
        <v>1795000</v>
      </c>
      <c r="K87" s="12">
        <v>1795000</v>
      </c>
      <c r="L87" s="12" t="s">
        <v>23</v>
      </c>
    </row>
    <row r="88" spans="1:12" ht="39.75" customHeight="1">
      <c r="A88" s="10">
        <v>13506</v>
      </c>
      <c r="B88" s="11" t="s">
        <v>116</v>
      </c>
      <c r="C88" s="10"/>
      <c r="D88" s="12">
        <f t="shared" si="6"/>
        <v>0</v>
      </c>
      <c r="E88" s="12">
        <v>0</v>
      </c>
      <c r="F88" s="12" t="s">
        <v>23</v>
      </c>
      <c r="G88" s="12">
        <f t="shared" si="7"/>
        <v>0</v>
      </c>
      <c r="H88" s="12">
        <v>0</v>
      </c>
      <c r="I88" s="12" t="s">
        <v>23</v>
      </c>
      <c r="J88" s="12">
        <f t="shared" si="8"/>
        <v>0</v>
      </c>
      <c r="K88" s="12">
        <v>0</v>
      </c>
      <c r="L88" s="12" t="s">
        <v>23</v>
      </c>
    </row>
    <row r="89" spans="1:12" ht="39.75" customHeight="1">
      <c r="A89" s="10">
        <v>13507</v>
      </c>
      <c r="B89" s="11" t="s">
        <v>117</v>
      </c>
      <c r="C89" s="10"/>
      <c r="D89" s="12">
        <f t="shared" si="6"/>
        <v>33999000</v>
      </c>
      <c r="E89" s="12">
        <v>33999000</v>
      </c>
      <c r="F89" s="12" t="s">
        <v>23</v>
      </c>
      <c r="G89" s="12">
        <f t="shared" si="7"/>
        <v>33999000</v>
      </c>
      <c r="H89" s="12">
        <v>33999000</v>
      </c>
      <c r="I89" s="12" t="s">
        <v>23</v>
      </c>
      <c r="J89" s="12">
        <f t="shared" si="8"/>
        <v>11170151.2</v>
      </c>
      <c r="K89" s="12">
        <v>11170151.2</v>
      </c>
      <c r="L89" s="12" t="s">
        <v>23</v>
      </c>
    </row>
    <row r="90" spans="1:12" ht="39.75" customHeight="1">
      <c r="A90" s="10">
        <v>13508</v>
      </c>
      <c r="B90" s="11" t="s">
        <v>118</v>
      </c>
      <c r="C90" s="10"/>
      <c r="D90" s="12">
        <f t="shared" si="6"/>
        <v>0</v>
      </c>
      <c r="E90" s="12">
        <v>0</v>
      </c>
      <c r="F90" s="12" t="s">
        <v>23</v>
      </c>
      <c r="G90" s="12">
        <f t="shared" si="7"/>
        <v>0</v>
      </c>
      <c r="H90" s="12">
        <v>0</v>
      </c>
      <c r="I90" s="12" t="s">
        <v>23</v>
      </c>
      <c r="J90" s="12">
        <f t="shared" si="8"/>
        <v>0</v>
      </c>
      <c r="K90" s="12">
        <v>0</v>
      </c>
      <c r="L90" s="12" t="s">
        <v>23</v>
      </c>
    </row>
    <row r="91" spans="1:12" ht="39.75" customHeight="1">
      <c r="A91" s="10">
        <v>13509</v>
      </c>
      <c r="B91" s="11" t="s">
        <v>119</v>
      </c>
      <c r="C91" s="10"/>
      <c r="D91" s="12">
        <f t="shared" si="6"/>
        <v>0</v>
      </c>
      <c r="E91" s="12">
        <v>0</v>
      </c>
      <c r="F91" s="12" t="s">
        <v>23</v>
      </c>
      <c r="G91" s="12">
        <f t="shared" si="7"/>
        <v>0</v>
      </c>
      <c r="H91" s="12">
        <v>0</v>
      </c>
      <c r="I91" s="12" t="s">
        <v>23</v>
      </c>
      <c r="J91" s="12">
        <f t="shared" si="8"/>
        <v>0</v>
      </c>
      <c r="K91" s="12">
        <v>0</v>
      </c>
      <c r="L91" s="12" t="s">
        <v>23</v>
      </c>
    </row>
    <row r="92" spans="1:12" ht="39.75" customHeight="1">
      <c r="A92" s="10">
        <v>13510</v>
      </c>
      <c r="B92" s="11" t="s">
        <v>120</v>
      </c>
      <c r="C92" s="10"/>
      <c r="D92" s="12">
        <f t="shared" si="6"/>
        <v>0</v>
      </c>
      <c r="E92" s="12">
        <v>0</v>
      </c>
      <c r="F92" s="12" t="s">
        <v>23</v>
      </c>
      <c r="G92" s="12">
        <f t="shared" si="7"/>
        <v>0</v>
      </c>
      <c r="H92" s="12">
        <v>0</v>
      </c>
      <c r="I92" s="12" t="s">
        <v>23</v>
      </c>
      <c r="J92" s="12">
        <f t="shared" si="8"/>
        <v>0</v>
      </c>
      <c r="K92" s="12">
        <v>0</v>
      </c>
      <c r="L92" s="12" t="s">
        <v>23</v>
      </c>
    </row>
    <row r="93" spans="1:12" ht="39.75" customHeight="1">
      <c r="A93" s="10">
        <v>13511</v>
      </c>
      <c r="B93" s="11" t="s">
        <v>121</v>
      </c>
      <c r="C93" s="10"/>
      <c r="D93" s="12">
        <f t="shared" si="6"/>
        <v>0</v>
      </c>
      <c r="E93" s="12">
        <v>0</v>
      </c>
      <c r="F93" s="12" t="s">
        <v>23</v>
      </c>
      <c r="G93" s="12">
        <f t="shared" si="7"/>
        <v>0</v>
      </c>
      <c r="H93" s="12">
        <v>0</v>
      </c>
      <c r="I93" s="12" t="s">
        <v>23</v>
      </c>
      <c r="J93" s="12">
        <f t="shared" si="8"/>
        <v>0</v>
      </c>
      <c r="K93" s="12">
        <v>0</v>
      </c>
      <c r="L93" s="12" t="s">
        <v>23</v>
      </c>
    </row>
    <row r="94" spans="1:12" ht="39.75" customHeight="1">
      <c r="A94" s="10">
        <v>13512</v>
      </c>
      <c r="B94" s="11" t="s">
        <v>122</v>
      </c>
      <c r="C94" s="10"/>
      <c r="D94" s="12">
        <f t="shared" si="6"/>
        <v>2000000</v>
      </c>
      <c r="E94" s="12">
        <v>2000000</v>
      </c>
      <c r="F94" s="12" t="s">
        <v>23</v>
      </c>
      <c r="G94" s="12">
        <f t="shared" si="7"/>
        <v>2000000</v>
      </c>
      <c r="H94" s="12">
        <v>2000000</v>
      </c>
      <c r="I94" s="12" t="s">
        <v>23</v>
      </c>
      <c r="J94" s="12">
        <f t="shared" si="8"/>
        <v>202631</v>
      </c>
      <c r="K94" s="12">
        <v>202631</v>
      </c>
      <c r="L94" s="12" t="s">
        <v>23</v>
      </c>
    </row>
    <row r="95" spans="1:12" ht="39.75" customHeight="1">
      <c r="A95" s="10">
        <v>13513</v>
      </c>
      <c r="B95" s="11" t="s">
        <v>123</v>
      </c>
      <c r="C95" s="10"/>
      <c r="D95" s="12">
        <f t="shared" si="6"/>
        <v>34336000</v>
      </c>
      <c r="E95" s="12">
        <v>34336000</v>
      </c>
      <c r="F95" s="12" t="s">
        <v>23</v>
      </c>
      <c r="G95" s="12">
        <f t="shared" si="7"/>
        <v>9321000</v>
      </c>
      <c r="H95" s="12">
        <v>9321000</v>
      </c>
      <c r="I95" s="12" t="s">
        <v>23</v>
      </c>
      <c r="J95" s="12">
        <f t="shared" si="8"/>
        <v>4257550</v>
      </c>
      <c r="K95" s="12">
        <v>4257550</v>
      </c>
      <c r="L95" s="12" t="s">
        <v>23</v>
      </c>
    </row>
    <row r="96" spans="1:12" ht="39.75" customHeight="1">
      <c r="A96" s="10">
        <v>13514</v>
      </c>
      <c r="B96" s="11" t="s">
        <v>124</v>
      </c>
      <c r="C96" s="10"/>
      <c r="D96" s="12">
        <f t="shared" si="6"/>
        <v>11000000</v>
      </c>
      <c r="E96" s="12">
        <v>11000000</v>
      </c>
      <c r="F96" s="12" t="s">
        <v>23</v>
      </c>
      <c r="G96" s="12">
        <f t="shared" si="7"/>
        <v>9500000</v>
      </c>
      <c r="H96" s="12">
        <v>9500000</v>
      </c>
      <c r="I96" s="12" t="s">
        <v>23</v>
      </c>
      <c r="J96" s="12">
        <f t="shared" si="8"/>
        <v>1230200</v>
      </c>
      <c r="K96" s="12">
        <v>1230200</v>
      </c>
      <c r="L96" s="12" t="s">
        <v>23</v>
      </c>
    </row>
    <row r="97" spans="1:12" ht="39.75" customHeight="1">
      <c r="A97" s="10">
        <v>13515</v>
      </c>
      <c r="B97" s="11" t="s">
        <v>125</v>
      </c>
      <c r="C97" s="10"/>
      <c r="D97" s="12">
        <f t="shared" si="6"/>
        <v>0</v>
      </c>
      <c r="E97" s="12">
        <v>0</v>
      </c>
      <c r="F97" s="12" t="s">
        <v>23</v>
      </c>
      <c r="G97" s="12">
        <f t="shared" si="7"/>
        <v>0</v>
      </c>
      <c r="H97" s="12">
        <v>0</v>
      </c>
      <c r="I97" s="12" t="s">
        <v>23</v>
      </c>
      <c r="J97" s="12">
        <f t="shared" si="8"/>
        <v>0</v>
      </c>
      <c r="K97" s="12">
        <v>0</v>
      </c>
      <c r="L97" s="12" t="s">
        <v>23</v>
      </c>
    </row>
    <row r="98" spans="1:12" ht="39.75" customHeight="1">
      <c r="A98" s="10">
        <v>13516</v>
      </c>
      <c r="B98" s="11" t="s">
        <v>126</v>
      </c>
      <c r="C98" s="10"/>
      <c r="D98" s="12">
        <f t="shared" si="6"/>
        <v>3500000</v>
      </c>
      <c r="E98" s="12">
        <v>3500000</v>
      </c>
      <c r="F98" s="12" t="s">
        <v>23</v>
      </c>
      <c r="G98" s="12">
        <f t="shared" si="7"/>
        <v>2000000</v>
      </c>
      <c r="H98" s="12">
        <v>2000000</v>
      </c>
      <c r="I98" s="12" t="s">
        <v>23</v>
      </c>
      <c r="J98" s="12">
        <f t="shared" si="8"/>
        <v>180000</v>
      </c>
      <c r="K98" s="12">
        <v>180000</v>
      </c>
      <c r="L98" s="12" t="s">
        <v>23</v>
      </c>
    </row>
    <row r="99" spans="1:12" ht="39.75" customHeight="1">
      <c r="A99" s="10">
        <v>13517</v>
      </c>
      <c r="B99" s="11" t="s">
        <v>127</v>
      </c>
      <c r="C99" s="10"/>
      <c r="D99" s="12">
        <f t="shared" si="6"/>
        <v>0</v>
      </c>
      <c r="E99" s="12">
        <v>0</v>
      </c>
      <c r="F99" s="12" t="s">
        <v>23</v>
      </c>
      <c r="G99" s="12">
        <f t="shared" si="7"/>
        <v>0</v>
      </c>
      <c r="H99" s="12">
        <v>0</v>
      </c>
      <c r="I99" s="12" t="s">
        <v>23</v>
      </c>
      <c r="J99" s="12">
        <f t="shared" si="8"/>
        <v>0</v>
      </c>
      <c r="K99" s="12">
        <v>0</v>
      </c>
      <c r="L99" s="12" t="s">
        <v>23</v>
      </c>
    </row>
    <row r="100" spans="1:12" ht="39.75" customHeight="1">
      <c r="A100" s="10">
        <v>13518</v>
      </c>
      <c r="B100" s="11" t="s">
        <v>128</v>
      </c>
      <c r="C100" s="10"/>
      <c r="D100" s="12">
        <f t="shared" si="6"/>
        <v>50000</v>
      </c>
      <c r="E100" s="12">
        <v>50000</v>
      </c>
      <c r="F100" s="12" t="s">
        <v>23</v>
      </c>
      <c r="G100" s="12">
        <f t="shared" si="7"/>
        <v>50000</v>
      </c>
      <c r="H100" s="12">
        <v>50000</v>
      </c>
      <c r="I100" s="12" t="s">
        <v>23</v>
      </c>
      <c r="J100" s="12">
        <f t="shared" si="8"/>
        <v>0</v>
      </c>
      <c r="K100" s="12">
        <v>0</v>
      </c>
      <c r="L100" s="12" t="s">
        <v>23</v>
      </c>
    </row>
    <row r="101" spans="1:12" ht="39.75" customHeight="1">
      <c r="A101" s="10">
        <v>13519</v>
      </c>
      <c r="B101" s="11" t="s">
        <v>129</v>
      </c>
      <c r="C101" s="10"/>
      <c r="D101" s="12">
        <f t="shared" si="6"/>
        <v>0</v>
      </c>
      <c r="E101" s="12">
        <v>0</v>
      </c>
      <c r="F101" s="12" t="s">
        <v>23</v>
      </c>
      <c r="G101" s="12">
        <f t="shared" si="7"/>
        <v>0</v>
      </c>
      <c r="H101" s="12">
        <v>0</v>
      </c>
      <c r="I101" s="12" t="s">
        <v>23</v>
      </c>
      <c r="J101" s="12">
        <f t="shared" si="8"/>
        <v>0</v>
      </c>
      <c r="K101" s="12">
        <v>0</v>
      </c>
      <c r="L101" s="12" t="s">
        <v>23</v>
      </c>
    </row>
    <row r="102" spans="1:12" ht="39.75" customHeight="1">
      <c r="A102" s="10">
        <v>13520</v>
      </c>
      <c r="B102" s="11" t="s">
        <v>130</v>
      </c>
      <c r="C102" s="10"/>
      <c r="D102" s="12">
        <f t="shared" si="6"/>
        <v>14865000</v>
      </c>
      <c r="E102" s="12">
        <v>14865000</v>
      </c>
      <c r="F102" s="12" t="s">
        <v>23</v>
      </c>
      <c r="G102" s="12">
        <f t="shared" si="7"/>
        <v>11865000</v>
      </c>
      <c r="H102" s="12">
        <v>11865000</v>
      </c>
      <c r="I102" s="12" t="s">
        <v>23</v>
      </c>
      <c r="J102" s="12">
        <f t="shared" si="8"/>
        <v>2722124</v>
      </c>
      <c r="K102" s="12">
        <v>2722124</v>
      </c>
      <c r="L102" s="12" t="s">
        <v>23</v>
      </c>
    </row>
    <row r="103" spans="1:12" ht="39.75" customHeight="1">
      <c r="A103" s="10">
        <v>1352</v>
      </c>
      <c r="B103" s="11" t="s">
        <v>131</v>
      </c>
      <c r="C103" s="10"/>
      <c r="D103" s="12">
        <f t="shared" si="6"/>
        <v>13000000</v>
      </c>
      <c r="E103" s="12">
        <v>13000000</v>
      </c>
      <c r="F103" s="12" t="s">
        <v>23</v>
      </c>
      <c r="G103" s="12">
        <f t="shared" si="7"/>
        <v>13000000</v>
      </c>
      <c r="H103" s="12">
        <v>13000000</v>
      </c>
      <c r="I103" s="12" t="s">
        <v>23</v>
      </c>
      <c r="J103" s="12">
        <f t="shared" si="8"/>
        <v>5191986</v>
      </c>
      <c r="K103" s="12">
        <v>5191986</v>
      </c>
      <c r="L103" s="12" t="s">
        <v>23</v>
      </c>
    </row>
    <row r="104" spans="1:12" ht="39.75" customHeight="1">
      <c r="A104" s="10">
        <v>1353</v>
      </c>
      <c r="B104" s="11" t="s">
        <v>132</v>
      </c>
      <c r="C104" s="10"/>
      <c r="D104" s="12">
        <f t="shared" si="6"/>
        <v>0</v>
      </c>
      <c r="E104" s="12">
        <v>0</v>
      </c>
      <c r="F104" s="12" t="s">
        <v>23</v>
      </c>
      <c r="G104" s="12">
        <f t="shared" si="7"/>
        <v>0</v>
      </c>
      <c r="H104" s="12">
        <v>0</v>
      </c>
      <c r="I104" s="12" t="s">
        <v>23</v>
      </c>
      <c r="J104" s="12">
        <f t="shared" si="8"/>
        <v>0</v>
      </c>
      <c r="K104" s="12">
        <v>0</v>
      </c>
      <c r="L104" s="12" t="s">
        <v>23</v>
      </c>
    </row>
    <row r="105" spans="1:12" ht="39.75" customHeight="1">
      <c r="A105" s="10">
        <v>1360</v>
      </c>
      <c r="B105" s="11" t="s">
        <v>133</v>
      </c>
      <c r="C105" s="10" t="s">
        <v>134</v>
      </c>
      <c r="D105" s="12">
        <f>SUM(D106,D107)</f>
        <v>3000000</v>
      </c>
      <c r="E105" s="12">
        <f>SUM(E106,E107)</f>
        <v>3000000</v>
      </c>
      <c r="F105" s="12" t="s">
        <v>23</v>
      </c>
      <c r="G105" s="12">
        <f>SUM(G106,G107)</f>
        <v>3000000</v>
      </c>
      <c r="H105" s="12">
        <f>SUM(H106,H107)</f>
        <v>3000000</v>
      </c>
      <c r="I105" s="12" t="s">
        <v>23</v>
      </c>
      <c r="J105" s="12">
        <f>SUM(J106,J107)</f>
        <v>1265000</v>
      </c>
      <c r="K105" s="12">
        <f>SUM(K106,K107)</f>
        <v>1265000</v>
      </c>
      <c r="L105" s="12" t="s">
        <v>23</v>
      </c>
    </row>
    <row r="106" spans="1:12" ht="39.75" customHeight="1">
      <c r="A106" s="10">
        <v>1361</v>
      </c>
      <c r="B106" s="11" t="s">
        <v>135</v>
      </c>
      <c r="C106" s="10"/>
      <c r="D106" s="12">
        <f>SUM(E106,F106)</f>
        <v>3000000</v>
      </c>
      <c r="E106" s="12">
        <v>3000000</v>
      </c>
      <c r="F106" s="12" t="s">
        <v>23</v>
      </c>
      <c r="G106" s="12">
        <f>SUM(H106,I106)</f>
        <v>3000000</v>
      </c>
      <c r="H106" s="12">
        <v>3000000</v>
      </c>
      <c r="I106" s="12" t="s">
        <v>23</v>
      </c>
      <c r="J106" s="12">
        <f>SUM(K106,L106)</f>
        <v>1265000</v>
      </c>
      <c r="K106" s="12">
        <v>1265000</v>
      </c>
      <c r="L106" s="12" t="s">
        <v>23</v>
      </c>
    </row>
    <row r="107" spans="1:12" ht="39.75" customHeight="1">
      <c r="A107" s="10">
        <v>1362</v>
      </c>
      <c r="B107" s="11" t="s">
        <v>136</v>
      </c>
      <c r="C107" s="10"/>
      <c r="D107" s="12">
        <f>SUM(E107,F107)</f>
        <v>0</v>
      </c>
      <c r="E107" s="12">
        <v>0</v>
      </c>
      <c r="F107" s="12" t="s">
        <v>23</v>
      </c>
      <c r="G107" s="12">
        <f>SUM(H107,I107)</f>
        <v>0</v>
      </c>
      <c r="H107" s="12">
        <v>0</v>
      </c>
      <c r="I107" s="12" t="s">
        <v>23</v>
      </c>
      <c r="J107" s="12">
        <f>SUM(K107,L107)</f>
        <v>0</v>
      </c>
      <c r="K107" s="12">
        <v>0</v>
      </c>
      <c r="L107" s="12" t="s">
        <v>23</v>
      </c>
    </row>
    <row r="108" spans="1:12" ht="39.75" customHeight="1">
      <c r="A108" s="10">
        <v>1370</v>
      </c>
      <c r="B108" s="11" t="s">
        <v>137</v>
      </c>
      <c r="C108" s="10" t="s">
        <v>138</v>
      </c>
      <c r="D108" s="12">
        <f>SUM(D109,D110)</f>
        <v>0</v>
      </c>
      <c r="E108" s="12">
        <f>SUM(E109,E110)</f>
        <v>0</v>
      </c>
      <c r="F108" s="12" t="s">
        <v>23</v>
      </c>
      <c r="G108" s="12">
        <f>SUM(G109,G110)</f>
        <v>0</v>
      </c>
      <c r="H108" s="12">
        <f>SUM(H109,H110)</f>
        <v>0</v>
      </c>
      <c r="I108" s="12" t="s">
        <v>23</v>
      </c>
      <c r="J108" s="12">
        <f>SUM(J109,J110)</f>
        <v>0</v>
      </c>
      <c r="K108" s="12">
        <f>SUM(K109,K110)</f>
        <v>0</v>
      </c>
      <c r="L108" s="12" t="s">
        <v>23</v>
      </c>
    </row>
    <row r="109" spans="1:12" ht="39.75" customHeight="1">
      <c r="A109" s="10">
        <v>1371</v>
      </c>
      <c r="B109" s="11" t="s">
        <v>139</v>
      </c>
      <c r="C109" s="10"/>
      <c r="D109" s="12">
        <f>SUM(E109,F109)</f>
        <v>0</v>
      </c>
      <c r="E109" s="12">
        <v>0</v>
      </c>
      <c r="F109" s="12" t="s">
        <v>23</v>
      </c>
      <c r="G109" s="12">
        <f>SUM(H109,I109)</f>
        <v>0</v>
      </c>
      <c r="H109" s="12">
        <v>0</v>
      </c>
      <c r="I109" s="12" t="s">
        <v>23</v>
      </c>
      <c r="J109" s="12">
        <f>SUM(K109,L109)</f>
        <v>0</v>
      </c>
      <c r="K109" s="12">
        <v>0</v>
      </c>
      <c r="L109" s="12" t="s">
        <v>23</v>
      </c>
    </row>
    <row r="110" spans="1:12" ht="39.75" customHeight="1">
      <c r="A110" s="10">
        <v>1372</v>
      </c>
      <c r="B110" s="11" t="s">
        <v>140</v>
      </c>
      <c r="C110" s="10"/>
      <c r="D110" s="12">
        <f>SUM(E110,F110)</f>
        <v>0</v>
      </c>
      <c r="E110" s="12">
        <v>0</v>
      </c>
      <c r="F110" s="12" t="s">
        <v>23</v>
      </c>
      <c r="G110" s="12">
        <f>SUM(H110,I110)</f>
        <v>0</v>
      </c>
      <c r="H110" s="12">
        <v>0</v>
      </c>
      <c r="I110" s="12" t="s">
        <v>23</v>
      </c>
      <c r="J110" s="12">
        <f>SUM(K110,L110)</f>
        <v>0</v>
      </c>
      <c r="K110" s="12">
        <v>0</v>
      </c>
      <c r="L110" s="12" t="s">
        <v>23</v>
      </c>
    </row>
    <row r="111" spans="1:12" ht="39.75" customHeight="1">
      <c r="A111" s="10">
        <v>1380</v>
      </c>
      <c r="B111" s="11" t="s">
        <v>141</v>
      </c>
      <c r="C111" s="10" t="s">
        <v>142</v>
      </c>
      <c r="D111" s="12">
        <f>SUM(D112,D113)</f>
        <v>0</v>
      </c>
      <c r="E111" s="12" t="s">
        <v>23</v>
      </c>
      <c r="F111" s="12">
        <f>SUM(F112,F113)</f>
        <v>0</v>
      </c>
      <c r="G111" s="12">
        <f>SUM(G112,G113)</f>
        <v>0</v>
      </c>
      <c r="H111" s="12" t="s">
        <v>23</v>
      </c>
      <c r="I111" s="12">
        <f>SUM(I112,I113)</f>
        <v>0</v>
      </c>
      <c r="J111" s="12">
        <f>SUM(J112,J113)</f>
        <v>0</v>
      </c>
      <c r="K111" s="12" t="s">
        <v>23</v>
      </c>
      <c r="L111" s="12">
        <f>SUM(L112,L113)</f>
        <v>0</v>
      </c>
    </row>
    <row r="112" spans="1:12" ht="39.75" customHeight="1">
      <c r="A112" s="10">
        <v>1381</v>
      </c>
      <c r="B112" s="11" t="s">
        <v>143</v>
      </c>
      <c r="C112" s="10"/>
      <c r="D112" s="12">
        <f>SUM(E112,F112)</f>
        <v>0</v>
      </c>
      <c r="E112" s="12" t="s">
        <v>23</v>
      </c>
      <c r="F112" s="12">
        <v>0</v>
      </c>
      <c r="G112" s="12">
        <f>SUM(H112,I112)</f>
        <v>0</v>
      </c>
      <c r="H112" s="12" t="s">
        <v>23</v>
      </c>
      <c r="I112" s="12">
        <v>0</v>
      </c>
      <c r="J112" s="12">
        <f>SUM(K112,L112)</f>
        <v>0</v>
      </c>
      <c r="K112" s="12" t="s">
        <v>23</v>
      </c>
      <c r="L112" s="12">
        <v>0</v>
      </c>
    </row>
    <row r="113" spans="1:12" ht="39.75" customHeight="1">
      <c r="A113" s="10">
        <v>1382</v>
      </c>
      <c r="B113" s="11" t="s">
        <v>144</v>
      </c>
      <c r="C113" s="10"/>
      <c r="D113" s="12">
        <f>SUM(E113,F113)</f>
        <v>0</v>
      </c>
      <c r="E113" s="12" t="s">
        <v>23</v>
      </c>
      <c r="F113" s="12">
        <v>0</v>
      </c>
      <c r="G113" s="12">
        <f>SUM(H113,I113)</f>
        <v>0</v>
      </c>
      <c r="H113" s="12" t="s">
        <v>23</v>
      </c>
      <c r="I113" s="12">
        <v>0</v>
      </c>
      <c r="J113" s="12">
        <f>SUM(K113,L113)</f>
        <v>0</v>
      </c>
      <c r="K113" s="12" t="s">
        <v>23</v>
      </c>
      <c r="L113" s="12">
        <v>0</v>
      </c>
    </row>
    <row r="114" spans="1:12" ht="39.75" customHeight="1">
      <c r="A114" s="10">
        <v>1390</v>
      </c>
      <c r="B114" s="11" t="s">
        <v>145</v>
      </c>
      <c r="C114" s="10" t="s">
        <v>146</v>
      </c>
      <c r="D114" s="12">
        <f>SUM(D115,D117)</f>
        <v>0</v>
      </c>
      <c r="E114" s="12">
        <f>SUM(E115:E117)</f>
        <v>0</v>
      </c>
      <c r="F114" s="12">
        <f>SUM(F115:F117)</f>
        <v>0</v>
      </c>
      <c r="G114" s="12">
        <f>SUM(G115,G117)</f>
        <v>0</v>
      </c>
      <c r="H114" s="12">
        <f>SUM(H115:H117)</f>
        <v>0</v>
      </c>
      <c r="I114" s="12">
        <f>SUM(I115:I117)</f>
        <v>0</v>
      </c>
      <c r="J114" s="12">
        <f>SUM(J115,J117)</f>
        <v>45000</v>
      </c>
      <c r="K114" s="12">
        <f>SUM(K115:K117)</f>
        <v>45000</v>
      </c>
      <c r="L114" s="12">
        <f>SUM(L115:L117)</f>
        <v>0</v>
      </c>
    </row>
    <row r="115" spans="1:12" ht="39.75" customHeight="1">
      <c r="A115" s="10">
        <v>1391</v>
      </c>
      <c r="B115" s="11" t="s">
        <v>147</v>
      </c>
      <c r="C115" s="10"/>
      <c r="D115" s="12">
        <f>SUM(E115,F115)</f>
        <v>0</v>
      </c>
      <c r="E115" s="12" t="s">
        <v>23</v>
      </c>
      <c r="F115" s="12">
        <v>0</v>
      </c>
      <c r="G115" s="12">
        <f>SUM(H115,I115)</f>
        <v>0</v>
      </c>
      <c r="H115" s="12" t="s">
        <v>23</v>
      </c>
      <c r="I115" s="12">
        <v>0</v>
      </c>
      <c r="J115" s="12">
        <f>SUM(K115,L115)</f>
        <v>0</v>
      </c>
      <c r="K115" s="12" t="s">
        <v>23</v>
      </c>
      <c r="L115" s="12">
        <v>0</v>
      </c>
    </row>
    <row r="116" spans="1:12" ht="39.75" customHeight="1">
      <c r="A116" s="10">
        <v>1392</v>
      </c>
      <c r="B116" s="11" t="s">
        <v>148</v>
      </c>
      <c r="C116" s="10"/>
      <c r="D116" s="12">
        <f>SUM(E116,F116)</f>
        <v>0</v>
      </c>
      <c r="E116" s="12" t="s">
        <v>23</v>
      </c>
      <c r="F116" s="12">
        <v>0</v>
      </c>
      <c r="G116" s="12">
        <f>SUM(H116,I116)</f>
        <v>0</v>
      </c>
      <c r="H116" s="12" t="s">
        <v>23</v>
      </c>
      <c r="I116" s="12">
        <v>0</v>
      </c>
      <c r="J116" s="12">
        <f>SUM(K116,L116)</f>
        <v>0</v>
      </c>
      <c r="K116" s="12" t="s">
        <v>23</v>
      </c>
      <c r="L116" s="12">
        <v>0</v>
      </c>
    </row>
    <row r="117" spans="1:12" ht="39.75" customHeight="1">
      <c r="A117" s="10">
        <v>1393</v>
      </c>
      <c r="B117" s="11" t="s">
        <v>149</v>
      </c>
      <c r="C117" s="10"/>
      <c r="D117" s="12">
        <f>SUM(E117,F117)</f>
        <v>0</v>
      </c>
      <c r="E117" s="12">
        <v>0</v>
      </c>
      <c r="F117" s="12">
        <v>0</v>
      </c>
      <c r="G117" s="12">
        <f>SUM(H117,I117)</f>
        <v>0</v>
      </c>
      <c r="H117" s="12">
        <v>0</v>
      </c>
      <c r="I117" s="12">
        <v>0</v>
      </c>
      <c r="J117" s="12">
        <f>SUM(K117,L117)</f>
        <v>45000</v>
      </c>
      <c r="K117" s="12">
        <v>45000</v>
      </c>
      <c r="L117" s="12"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" top="0.15748031496062992" bottom="0.1181102362204724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8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39.00390625" style="1" customWidth="1"/>
    <col min="3" max="3" width="4.140625" style="1" customWidth="1"/>
    <col min="4" max="4" width="4.28125" style="1" customWidth="1"/>
    <col min="5" max="5" width="4.421875" style="1" bestFit="1" customWidth="1"/>
    <col min="6" max="7" width="9.8515625" style="1" customWidth="1"/>
    <col min="8" max="8" width="10.00390625" style="1" customWidth="1"/>
    <col min="9" max="9" width="10.140625" style="1" customWidth="1"/>
    <col min="10" max="10" width="9.421875" style="1" customWidth="1"/>
    <col min="11" max="11" width="8.7109375" style="1" customWidth="1"/>
    <col min="12" max="13" width="8.421875" style="1" customWidth="1"/>
    <col min="14" max="14" width="10.140625" style="1" customWidth="1"/>
    <col min="15" max="16384" width="9.140625" style="1" customWidth="1"/>
  </cols>
  <sheetData>
    <row r="1" spans="1:1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" customHeight="1">
      <c r="A3" s="9" t="s">
        <v>150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1" ht="1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8" spans="1:14" ht="15" customHeight="1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75" customHeight="1">
      <c r="A9" s="4" t="s">
        <v>7</v>
      </c>
      <c r="B9" s="5" t="s">
        <v>151</v>
      </c>
      <c r="C9" s="4" t="s">
        <v>152</v>
      </c>
      <c r="D9" s="4" t="s">
        <v>153</v>
      </c>
      <c r="E9" s="4" t="s">
        <v>154</v>
      </c>
      <c r="F9" s="4" t="s">
        <v>9</v>
      </c>
      <c r="G9" s="4" t="s">
        <v>155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19.5" customHeight="1">
      <c r="A10" s="4" t="s">
        <v>11</v>
      </c>
      <c r="B10" s="4"/>
      <c r="C10" s="4"/>
      <c r="D10" s="4"/>
      <c r="E10" s="4"/>
      <c r="F10" s="4" t="s">
        <v>156</v>
      </c>
      <c r="G10" s="4" t="s">
        <v>17</v>
      </c>
      <c r="H10" s="4" t="s">
        <v>157</v>
      </c>
      <c r="I10" s="4" t="s">
        <v>158</v>
      </c>
      <c r="J10" s="4" t="s">
        <v>17</v>
      </c>
      <c r="K10" s="3" t="s">
        <v>157</v>
      </c>
      <c r="L10" s="3" t="s">
        <v>159</v>
      </c>
      <c r="M10" s="3" t="s">
        <v>17</v>
      </c>
      <c r="N10" s="3" t="s">
        <v>157</v>
      </c>
    </row>
    <row r="11" spans="1:14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75" customHeight="1">
      <c r="A12" s="10">
        <v>2000</v>
      </c>
      <c r="B12" s="11" t="s">
        <v>160</v>
      </c>
      <c r="C12" s="10" t="s">
        <v>23</v>
      </c>
      <c r="D12" s="10" t="s">
        <v>23</v>
      </c>
      <c r="E12" s="10" t="s">
        <v>23</v>
      </c>
      <c r="F12" s="13">
        <f>SUM(F13,F37,F48,F69,F112,F125,F138,F160,F183,F205,F226)</f>
        <v>1034869057.3</v>
      </c>
      <c r="G12" s="13">
        <f>SUM(G13,G37,G48,G69,G112,G125,G138,G160,G183,G205,G226)</f>
        <v>933000000</v>
      </c>
      <c r="H12" s="13">
        <f>SUM(H13,H37,H48,H69,H112,H125,H138,H160,H183,H205,H226)</f>
        <v>101869057.30000001</v>
      </c>
      <c r="I12" s="13">
        <f>SUM(I13,I37,I48,I69,I112,I125,I138,I160,I183,I205,I226)</f>
        <v>1034896127.3</v>
      </c>
      <c r="J12" s="13">
        <f>SUM(J13,J37,J48,J69,J112,J125,J138,J160,J183,J205,J226)</f>
        <v>933027070</v>
      </c>
      <c r="K12" s="13">
        <f>SUM(K13,K37,K48,K69,K112,K125,K138,K160,K183,K205,K226)</f>
        <v>101869057.30000001</v>
      </c>
      <c r="L12" s="13">
        <f>SUM(L13,L37,L48,L69,L112,L125,L138,L160,L183,L205,L226)</f>
        <v>346967611</v>
      </c>
      <c r="M12" s="13">
        <f>SUM(M13,M37,M48,M69,M112,M125,M138,M160,M183,M205,M226)</f>
        <v>352893015</v>
      </c>
      <c r="N12" s="13">
        <f>SUM(N13,N37,N48,N69,N112,N125,N138,N160,N183,N205,N226)</f>
        <v>-5925404</v>
      </c>
    </row>
    <row r="13" spans="1:14" ht="39.75" customHeight="1">
      <c r="A13" s="10">
        <v>2100</v>
      </c>
      <c r="B13" s="11" t="s">
        <v>161</v>
      </c>
      <c r="C13" s="10" t="s">
        <v>162</v>
      </c>
      <c r="D13" s="10" t="s">
        <v>163</v>
      </c>
      <c r="E13" s="10" t="s">
        <v>163</v>
      </c>
      <c r="F13" s="13">
        <f>SUM(F14,F18,F21,F25,F27,F29,F31,F33)</f>
        <v>228170100</v>
      </c>
      <c r="G13" s="13">
        <f>SUM(G14,G18,G21,G25,G27,G29,G31,G33)</f>
        <v>223170100</v>
      </c>
      <c r="H13" s="13">
        <f>SUM(H14,H18,H21,H25,H27,H29,H31,H33)</f>
        <v>5000000</v>
      </c>
      <c r="I13" s="13">
        <f>SUM(I14,I18,I21,I25,I27,I29,I31,I33)</f>
        <v>243133810</v>
      </c>
      <c r="J13" s="13">
        <f>SUM(J14,J18,J21,J25,J27,J29,J31,J33)</f>
        <v>238133810</v>
      </c>
      <c r="K13" s="13">
        <f>SUM(K14,K18,K21,K25,K27,K29,K31,K33)</f>
        <v>5000000</v>
      </c>
      <c r="L13" s="13">
        <f>SUM(L14,L18,L21,L25,L27,L29,L31,L33)</f>
        <v>91301416</v>
      </c>
      <c r="M13" s="13">
        <f>SUM(M14,M18,M21,M25,M27,M29,M31,M33)</f>
        <v>91204416</v>
      </c>
      <c r="N13" s="13">
        <f>SUM(N14,N18,N21,N25,N27,N29,N31,N33)</f>
        <v>97000</v>
      </c>
    </row>
    <row r="14" spans="1:14" ht="39.75" customHeight="1">
      <c r="A14" s="10">
        <v>2110</v>
      </c>
      <c r="B14" s="11" t="s">
        <v>165</v>
      </c>
      <c r="C14" s="10" t="s">
        <v>162</v>
      </c>
      <c r="D14" s="10" t="s">
        <v>162</v>
      </c>
      <c r="E14" s="10" t="s">
        <v>163</v>
      </c>
      <c r="F14" s="13">
        <f aca="true" t="shared" si="0" ref="F14:N14">SUM(F15:F17)</f>
        <v>215834000</v>
      </c>
      <c r="G14" s="13">
        <f t="shared" si="0"/>
        <v>210834000</v>
      </c>
      <c r="H14" s="13">
        <f t="shared" si="0"/>
        <v>5000000</v>
      </c>
      <c r="I14" s="13">
        <f t="shared" si="0"/>
        <v>227278940</v>
      </c>
      <c r="J14" s="13">
        <f t="shared" si="0"/>
        <v>222278940</v>
      </c>
      <c r="K14" s="13">
        <f t="shared" si="0"/>
        <v>5000000</v>
      </c>
      <c r="L14" s="13">
        <f t="shared" si="0"/>
        <v>87649019</v>
      </c>
      <c r="M14" s="13">
        <f t="shared" si="0"/>
        <v>87552019</v>
      </c>
      <c r="N14" s="13">
        <f t="shared" si="0"/>
        <v>97000</v>
      </c>
    </row>
    <row r="15" spans="1:14" ht="39.75" customHeight="1">
      <c r="A15" s="10">
        <v>2111</v>
      </c>
      <c r="B15" s="11" t="s">
        <v>167</v>
      </c>
      <c r="C15" s="10" t="s">
        <v>162</v>
      </c>
      <c r="D15" s="10" t="s">
        <v>162</v>
      </c>
      <c r="E15" s="10" t="s">
        <v>162</v>
      </c>
      <c r="F15" s="13">
        <f>SUM(G15,H15)</f>
        <v>215834000</v>
      </c>
      <c r="G15" s="13">
        <v>210834000</v>
      </c>
      <c r="H15" s="13">
        <v>5000000</v>
      </c>
      <c r="I15" s="13">
        <f>SUM(J15,K15)</f>
        <v>227278940</v>
      </c>
      <c r="J15" s="13">
        <v>222278940</v>
      </c>
      <c r="K15" s="13">
        <v>5000000</v>
      </c>
      <c r="L15" s="13">
        <f>SUM(M15,N15)</f>
        <v>87649019</v>
      </c>
      <c r="M15" s="13">
        <v>87552019</v>
      </c>
      <c r="N15" s="13">
        <v>97000</v>
      </c>
    </row>
    <row r="16" spans="1:14" ht="39.75" customHeight="1">
      <c r="A16" s="10">
        <v>2112</v>
      </c>
      <c r="B16" s="11" t="s">
        <v>168</v>
      </c>
      <c r="C16" s="10" t="s">
        <v>162</v>
      </c>
      <c r="D16" s="10" t="s">
        <v>162</v>
      </c>
      <c r="E16" s="10" t="s">
        <v>169</v>
      </c>
      <c r="F16" s="13">
        <f>SUM(G16,H16)</f>
        <v>0</v>
      </c>
      <c r="G16" s="13">
        <v>0</v>
      </c>
      <c r="H16" s="13">
        <v>0</v>
      </c>
      <c r="I16" s="13">
        <f>SUM(J16,K16)</f>
        <v>0</v>
      </c>
      <c r="J16" s="13">
        <v>0</v>
      </c>
      <c r="K16" s="13">
        <v>0</v>
      </c>
      <c r="L16" s="13">
        <f>SUM(M16,N16)</f>
        <v>0</v>
      </c>
      <c r="M16" s="13">
        <v>0</v>
      </c>
      <c r="N16" s="13">
        <v>0</v>
      </c>
    </row>
    <row r="17" spans="1:14" ht="39.75" customHeight="1">
      <c r="A17" s="10">
        <v>2113</v>
      </c>
      <c r="B17" s="11" t="s">
        <v>170</v>
      </c>
      <c r="C17" s="10" t="s">
        <v>162</v>
      </c>
      <c r="D17" s="10" t="s">
        <v>162</v>
      </c>
      <c r="E17" s="10" t="s">
        <v>171</v>
      </c>
      <c r="F17" s="13">
        <f>SUM(G17,H17)</f>
        <v>0</v>
      </c>
      <c r="G17" s="13">
        <v>0</v>
      </c>
      <c r="H17" s="13">
        <v>0</v>
      </c>
      <c r="I17" s="13">
        <f>SUM(J17,K17)</f>
        <v>0</v>
      </c>
      <c r="J17" s="13">
        <v>0</v>
      </c>
      <c r="K17" s="13">
        <v>0</v>
      </c>
      <c r="L17" s="13">
        <f>SUM(M17,N17)</f>
        <v>0</v>
      </c>
      <c r="M17" s="13">
        <v>0</v>
      </c>
      <c r="N17" s="13">
        <v>0</v>
      </c>
    </row>
    <row r="18" spans="1:14" ht="39.75" customHeight="1">
      <c r="A18" s="10">
        <v>2120</v>
      </c>
      <c r="B18" s="11" t="s">
        <v>172</v>
      </c>
      <c r="C18" s="10" t="s">
        <v>162</v>
      </c>
      <c r="D18" s="10" t="s">
        <v>169</v>
      </c>
      <c r="E18" s="10" t="s">
        <v>163</v>
      </c>
      <c r="F18" s="13">
        <f aca="true" t="shared" si="1" ref="F18:N18">SUM(F19:F20)</f>
        <v>0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</row>
    <row r="19" spans="1:14" ht="39.75" customHeight="1">
      <c r="A19" s="10">
        <v>2121</v>
      </c>
      <c r="B19" s="11" t="s">
        <v>173</v>
      </c>
      <c r="C19" s="10" t="s">
        <v>162</v>
      </c>
      <c r="D19" s="10" t="s">
        <v>169</v>
      </c>
      <c r="E19" s="10" t="s">
        <v>162</v>
      </c>
      <c r="F19" s="13">
        <f>SUM(G19,H19)</f>
        <v>0</v>
      </c>
      <c r="G19" s="13">
        <v>0</v>
      </c>
      <c r="H19" s="13">
        <v>0</v>
      </c>
      <c r="I19" s="13">
        <f>SUM(J19,K19)</f>
        <v>0</v>
      </c>
      <c r="J19" s="13">
        <v>0</v>
      </c>
      <c r="K19" s="13">
        <v>0</v>
      </c>
      <c r="L19" s="13">
        <f>SUM(M19,N19)</f>
        <v>0</v>
      </c>
      <c r="M19" s="13">
        <v>0</v>
      </c>
      <c r="N19" s="13">
        <v>0</v>
      </c>
    </row>
    <row r="20" spans="1:14" ht="39.75" customHeight="1">
      <c r="A20" s="10">
        <v>2122</v>
      </c>
      <c r="B20" s="11" t="s">
        <v>174</v>
      </c>
      <c r="C20" s="10" t="s">
        <v>162</v>
      </c>
      <c r="D20" s="10" t="s">
        <v>169</v>
      </c>
      <c r="E20" s="10" t="s">
        <v>169</v>
      </c>
      <c r="F20" s="13">
        <f>SUM(G20,H20)</f>
        <v>0</v>
      </c>
      <c r="G20" s="13">
        <v>0</v>
      </c>
      <c r="H20" s="13">
        <v>0</v>
      </c>
      <c r="I20" s="13">
        <f>SUM(J20,K20)</f>
        <v>0</v>
      </c>
      <c r="J20" s="13">
        <v>0</v>
      </c>
      <c r="K20" s="13">
        <v>0</v>
      </c>
      <c r="L20" s="13">
        <f>SUM(M20,N20)</f>
        <v>0</v>
      </c>
      <c r="M20" s="13">
        <v>0</v>
      </c>
      <c r="N20" s="13">
        <v>0</v>
      </c>
    </row>
    <row r="21" spans="1:14" ht="39.75" customHeight="1">
      <c r="A21" s="10">
        <v>2130</v>
      </c>
      <c r="B21" s="11" t="s">
        <v>175</v>
      </c>
      <c r="C21" s="10" t="s">
        <v>162</v>
      </c>
      <c r="D21" s="10" t="s">
        <v>171</v>
      </c>
      <c r="E21" s="10" t="s">
        <v>163</v>
      </c>
      <c r="F21" s="13">
        <f aca="true" t="shared" si="2" ref="F21:N21">SUM(F22:F24)</f>
        <v>4370100</v>
      </c>
      <c r="G21" s="13">
        <f t="shared" si="2"/>
        <v>4370100</v>
      </c>
      <c r="H21" s="13">
        <f t="shared" si="2"/>
        <v>0</v>
      </c>
      <c r="I21" s="13">
        <f t="shared" si="2"/>
        <v>7888870</v>
      </c>
      <c r="J21" s="13">
        <f t="shared" si="2"/>
        <v>7888870</v>
      </c>
      <c r="K21" s="13">
        <f t="shared" si="2"/>
        <v>0</v>
      </c>
      <c r="L21" s="13">
        <f t="shared" si="2"/>
        <v>2563117</v>
      </c>
      <c r="M21" s="13">
        <f t="shared" si="2"/>
        <v>2563117</v>
      </c>
      <c r="N21" s="13">
        <f t="shared" si="2"/>
        <v>0</v>
      </c>
    </row>
    <row r="22" spans="1:14" ht="39.75" customHeight="1">
      <c r="A22" s="10">
        <v>2131</v>
      </c>
      <c r="B22" s="11" t="s">
        <v>176</v>
      </c>
      <c r="C22" s="10" t="s">
        <v>162</v>
      </c>
      <c r="D22" s="10" t="s">
        <v>171</v>
      </c>
      <c r="E22" s="10" t="s">
        <v>162</v>
      </c>
      <c r="F22" s="13">
        <f>SUM(G22,H22)</f>
        <v>0</v>
      </c>
      <c r="G22" s="13">
        <v>0</v>
      </c>
      <c r="H22" s="13">
        <v>0</v>
      </c>
      <c r="I22" s="13">
        <f>SUM(J22,K22)</f>
        <v>0</v>
      </c>
      <c r="J22" s="13">
        <v>0</v>
      </c>
      <c r="K22" s="13">
        <v>0</v>
      </c>
      <c r="L22" s="13">
        <f>SUM(M22,N22)</f>
        <v>0</v>
      </c>
      <c r="M22" s="13">
        <v>0</v>
      </c>
      <c r="N22" s="13">
        <v>0</v>
      </c>
    </row>
    <row r="23" spans="1:14" ht="39.75" customHeight="1">
      <c r="A23" s="10">
        <v>2132</v>
      </c>
      <c r="B23" s="11" t="s">
        <v>177</v>
      </c>
      <c r="C23" s="10" t="s">
        <v>162</v>
      </c>
      <c r="D23" s="10" t="s">
        <v>171</v>
      </c>
      <c r="E23" s="10" t="s">
        <v>169</v>
      </c>
      <c r="F23" s="13">
        <f>SUM(G23,H23)</f>
        <v>0</v>
      </c>
      <c r="G23" s="13">
        <v>0</v>
      </c>
      <c r="H23" s="13">
        <v>0</v>
      </c>
      <c r="I23" s="13">
        <f>SUM(J23,K23)</f>
        <v>0</v>
      </c>
      <c r="J23" s="13">
        <v>0</v>
      </c>
      <c r="K23" s="13">
        <v>0</v>
      </c>
      <c r="L23" s="13">
        <f>SUM(M23,N23)</f>
        <v>0</v>
      </c>
      <c r="M23" s="13">
        <v>0</v>
      </c>
      <c r="N23" s="13">
        <v>0</v>
      </c>
    </row>
    <row r="24" spans="1:14" ht="39.75" customHeight="1">
      <c r="A24" s="10">
        <v>2133</v>
      </c>
      <c r="B24" s="11" t="s">
        <v>178</v>
      </c>
      <c r="C24" s="10" t="s">
        <v>162</v>
      </c>
      <c r="D24" s="10" t="s">
        <v>171</v>
      </c>
      <c r="E24" s="10" t="s">
        <v>171</v>
      </c>
      <c r="F24" s="13">
        <f>SUM(G24,H24)</f>
        <v>4370100</v>
      </c>
      <c r="G24" s="13">
        <v>4370100</v>
      </c>
      <c r="H24" s="13">
        <v>0</v>
      </c>
      <c r="I24" s="13">
        <f>SUM(J24,K24)</f>
        <v>7888870</v>
      </c>
      <c r="J24" s="13">
        <v>7888870</v>
      </c>
      <c r="K24" s="13">
        <v>0</v>
      </c>
      <c r="L24" s="13">
        <f>SUM(M24,N24)</f>
        <v>2563117</v>
      </c>
      <c r="M24" s="13">
        <v>2563117</v>
      </c>
      <c r="N24" s="13">
        <v>0</v>
      </c>
    </row>
    <row r="25" spans="1:14" ht="39.75" customHeight="1">
      <c r="A25" s="10">
        <v>2140</v>
      </c>
      <c r="B25" s="11" t="s">
        <v>179</v>
      </c>
      <c r="C25" s="10" t="s">
        <v>162</v>
      </c>
      <c r="D25" s="10" t="s">
        <v>180</v>
      </c>
      <c r="E25" s="10" t="s">
        <v>163</v>
      </c>
      <c r="F25" s="13">
        <f aca="true" t="shared" si="3" ref="F25:N25">SUM(F26)</f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</row>
    <row r="26" spans="1:14" ht="39.75" customHeight="1">
      <c r="A26" s="10">
        <v>2141</v>
      </c>
      <c r="B26" s="11" t="s">
        <v>181</v>
      </c>
      <c r="C26" s="10" t="s">
        <v>162</v>
      </c>
      <c r="D26" s="10" t="s">
        <v>180</v>
      </c>
      <c r="E26" s="10" t="s">
        <v>162</v>
      </c>
      <c r="F26" s="13">
        <f>SUM(G26,H26)</f>
        <v>0</v>
      </c>
      <c r="G26" s="13">
        <v>0</v>
      </c>
      <c r="H26" s="13">
        <v>0</v>
      </c>
      <c r="I26" s="13">
        <f>SUM(J26,K26)</f>
        <v>0</v>
      </c>
      <c r="J26" s="13">
        <v>0</v>
      </c>
      <c r="K26" s="13">
        <v>0</v>
      </c>
      <c r="L26" s="13">
        <f>SUM(M26,N26)</f>
        <v>0</v>
      </c>
      <c r="M26" s="13">
        <v>0</v>
      </c>
      <c r="N26" s="13">
        <v>0</v>
      </c>
    </row>
    <row r="27" spans="1:14" ht="39.75" customHeight="1">
      <c r="A27" s="10">
        <v>2150</v>
      </c>
      <c r="B27" s="11" t="s">
        <v>182</v>
      </c>
      <c r="C27" s="10" t="s">
        <v>162</v>
      </c>
      <c r="D27" s="10" t="s">
        <v>183</v>
      </c>
      <c r="E27" s="10" t="s">
        <v>163</v>
      </c>
      <c r="F27" s="13">
        <f aca="true" t="shared" si="4" ref="F27:N27">SUM(F28)</f>
        <v>0</v>
      </c>
      <c r="G27" s="13">
        <f t="shared" si="4"/>
        <v>0</v>
      </c>
      <c r="H27" s="13">
        <f t="shared" si="4"/>
        <v>0</v>
      </c>
      <c r="I27" s="13">
        <f t="shared" si="4"/>
        <v>0</v>
      </c>
      <c r="J27" s="13">
        <f t="shared" si="4"/>
        <v>0</v>
      </c>
      <c r="K27" s="13">
        <f t="shared" si="4"/>
        <v>0</v>
      </c>
      <c r="L27" s="13">
        <f t="shared" si="4"/>
        <v>0</v>
      </c>
      <c r="M27" s="13">
        <f t="shared" si="4"/>
        <v>0</v>
      </c>
      <c r="N27" s="13">
        <f t="shared" si="4"/>
        <v>0</v>
      </c>
    </row>
    <row r="28" spans="1:14" ht="39.75" customHeight="1">
      <c r="A28" s="10">
        <v>2151</v>
      </c>
      <c r="B28" s="11" t="s">
        <v>184</v>
      </c>
      <c r="C28" s="10" t="s">
        <v>162</v>
      </c>
      <c r="D28" s="10" t="s">
        <v>183</v>
      </c>
      <c r="E28" s="10" t="s">
        <v>162</v>
      </c>
      <c r="F28" s="13">
        <f>SUM(G28,H28)</f>
        <v>0</v>
      </c>
      <c r="G28" s="13">
        <v>0</v>
      </c>
      <c r="H28" s="13">
        <v>0</v>
      </c>
      <c r="I28" s="13">
        <f>SUM(J28,K28)</f>
        <v>0</v>
      </c>
      <c r="J28" s="13">
        <v>0</v>
      </c>
      <c r="K28" s="13">
        <v>0</v>
      </c>
      <c r="L28" s="13">
        <f>SUM(M28,N28)</f>
        <v>0</v>
      </c>
      <c r="M28" s="13">
        <v>0</v>
      </c>
      <c r="N28" s="13">
        <v>0</v>
      </c>
    </row>
    <row r="29" spans="1:14" ht="39.75" customHeight="1">
      <c r="A29" s="10">
        <v>2160</v>
      </c>
      <c r="B29" s="11" t="s">
        <v>185</v>
      </c>
      <c r="C29" s="10" t="s">
        <v>162</v>
      </c>
      <c r="D29" s="10" t="s">
        <v>186</v>
      </c>
      <c r="E29" s="10" t="s">
        <v>163</v>
      </c>
      <c r="F29" s="13">
        <f aca="true" t="shared" si="5" ref="F29:N29">SUM(F30)</f>
        <v>7966000</v>
      </c>
      <c r="G29" s="13">
        <f t="shared" si="5"/>
        <v>7966000</v>
      </c>
      <c r="H29" s="13">
        <f t="shared" si="5"/>
        <v>0</v>
      </c>
      <c r="I29" s="13">
        <f t="shared" si="5"/>
        <v>7966000</v>
      </c>
      <c r="J29" s="13">
        <f t="shared" si="5"/>
        <v>7966000</v>
      </c>
      <c r="K29" s="13">
        <f t="shared" si="5"/>
        <v>0</v>
      </c>
      <c r="L29" s="13">
        <f t="shared" si="5"/>
        <v>1089280</v>
      </c>
      <c r="M29" s="13">
        <f t="shared" si="5"/>
        <v>1089280</v>
      </c>
      <c r="N29" s="13">
        <f t="shared" si="5"/>
        <v>0</v>
      </c>
    </row>
    <row r="30" spans="1:14" ht="39.75" customHeight="1">
      <c r="A30" s="10">
        <v>2161</v>
      </c>
      <c r="B30" s="11" t="s">
        <v>187</v>
      </c>
      <c r="C30" s="10" t="s">
        <v>162</v>
      </c>
      <c r="D30" s="10" t="s">
        <v>186</v>
      </c>
      <c r="E30" s="10" t="s">
        <v>162</v>
      </c>
      <c r="F30" s="13">
        <f>SUM(G30,H30)</f>
        <v>7966000</v>
      </c>
      <c r="G30" s="13">
        <v>7966000</v>
      </c>
      <c r="H30" s="13">
        <v>0</v>
      </c>
      <c r="I30" s="13">
        <f>SUM(J30,K30)</f>
        <v>7966000</v>
      </c>
      <c r="J30" s="13">
        <v>7966000</v>
      </c>
      <c r="K30" s="13">
        <v>0</v>
      </c>
      <c r="L30" s="13">
        <f>SUM(M30,N30)</f>
        <v>1089280</v>
      </c>
      <c r="M30" s="13">
        <v>1089280</v>
      </c>
      <c r="N30" s="13">
        <v>0</v>
      </c>
    </row>
    <row r="31" spans="1:14" ht="39.75" customHeight="1">
      <c r="A31" s="10">
        <v>2170</v>
      </c>
      <c r="B31" s="11" t="s">
        <v>188</v>
      </c>
      <c r="C31" s="10" t="s">
        <v>162</v>
      </c>
      <c r="D31" s="10" t="s">
        <v>189</v>
      </c>
      <c r="E31" s="10" t="s">
        <v>163</v>
      </c>
      <c r="F31" s="13">
        <f aca="true" t="shared" si="6" ref="F31:N31">SUM(F32)</f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  <c r="J31" s="13">
        <f t="shared" si="6"/>
        <v>0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13">
        <f t="shared" si="6"/>
        <v>0</v>
      </c>
    </row>
    <row r="32" spans="1:14" ht="39.75" customHeight="1">
      <c r="A32" s="10">
        <v>2171</v>
      </c>
      <c r="B32" s="11" t="s">
        <v>188</v>
      </c>
      <c r="C32" s="10" t="s">
        <v>162</v>
      </c>
      <c r="D32" s="10" t="s">
        <v>189</v>
      </c>
      <c r="E32" s="10" t="s">
        <v>162</v>
      </c>
      <c r="F32" s="13">
        <f>SUM(G32,H32)</f>
        <v>0</v>
      </c>
      <c r="G32" s="13">
        <v>0</v>
      </c>
      <c r="H32" s="13">
        <v>0</v>
      </c>
      <c r="I32" s="13">
        <f>SUM(J32,K32)</f>
        <v>0</v>
      </c>
      <c r="J32" s="13">
        <v>0</v>
      </c>
      <c r="K32" s="13">
        <v>0</v>
      </c>
      <c r="L32" s="13">
        <f>SUM(M32,N32)</f>
        <v>0</v>
      </c>
      <c r="M32" s="13">
        <v>0</v>
      </c>
      <c r="N32" s="13">
        <v>0</v>
      </c>
    </row>
    <row r="33" spans="1:14" ht="39.75" customHeight="1">
      <c r="A33" s="10">
        <v>2180</v>
      </c>
      <c r="B33" s="11" t="s">
        <v>190</v>
      </c>
      <c r="C33" s="10" t="s">
        <v>162</v>
      </c>
      <c r="D33" s="10" t="s">
        <v>191</v>
      </c>
      <c r="E33" s="10" t="s">
        <v>163</v>
      </c>
      <c r="F33" s="13">
        <f aca="true" t="shared" si="7" ref="F33:N33">SUM(F34)</f>
        <v>0</v>
      </c>
      <c r="G33" s="13">
        <f t="shared" si="7"/>
        <v>0</v>
      </c>
      <c r="H33" s="13">
        <f t="shared" si="7"/>
        <v>0</v>
      </c>
      <c r="I33" s="13">
        <f t="shared" si="7"/>
        <v>0</v>
      </c>
      <c r="J33" s="13">
        <f t="shared" si="7"/>
        <v>0</v>
      </c>
      <c r="K33" s="13">
        <f t="shared" si="7"/>
        <v>0</v>
      </c>
      <c r="L33" s="13">
        <f t="shared" si="7"/>
        <v>0</v>
      </c>
      <c r="M33" s="13">
        <f t="shared" si="7"/>
        <v>0</v>
      </c>
      <c r="N33" s="13">
        <f t="shared" si="7"/>
        <v>0</v>
      </c>
    </row>
    <row r="34" spans="1:14" ht="39.75" customHeight="1">
      <c r="A34" s="10">
        <v>2181</v>
      </c>
      <c r="B34" s="11" t="s">
        <v>190</v>
      </c>
      <c r="C34" s="10" t="s">
        <v>162</v>
      </c>
      <c r="D34" s="10" t="s">
        <v>191</v>
      </c>
      <c r="E34" s="10" t="s">
        <v>162</v>
      </c>
      <c r="F34" s="13">
        <f aca="true" t="shared" si="8" ref="F34:N34">SUM(F35:F36)</f>
        <v>0</v>
      </c>
      <c r="G34" s="13">
        <f t="shared" si="8"/>
        <v>0</v>
      </c>
      <c r="H34" s="13">
        <f t="shared" si="8"/>
        <v>0</v>
      </c>
      <c r="I34" s="13">
        <f t="shared" si="8"/>
        <v>0</v>
      </c>
      <c r="J34" s="13">
        <f t="shared" si="8"/>
        <v>0</v>
      </c>
      <c r="K34" s="13">
        <f t="shared" si="8"/>
        <v>0</v>
      </c>
      <c r="L34" s="13">
        <f t="shared" si="8"/>
        <v>0</v>
      </c>
      <c r="M34" s="13">
        <f t="shared" si="8"/>
        <v>0</v>
      </c>
      <c r="N34" s="13">
        <f t="shared" si="8"/>
        <v>0</v>
      </c>
    </row>
    <row r="35" spans="1:14" ht="39.75" customHeight="1">
      <c r="A35" s="10">
        <v>2182</v>
      </c>
      <c r="B35" s="11" t="s">
        <v>192</v>
      </c>
      <c r="C35" s="10" t="s">
        <v>162</v>
      </c>
      <c r="D35" s="10" t="s">
        <v>191</v>
      </c>
      <c r="E35" s="10" t="s">
        <v>162</v>
      </c>
      <c r="F35" s="13">
        <f>SUM(G35,H35)</f>
        <v>0</v>
      </c>
      <c r="G35" s="13">
        <v>0</v>
      </c>
      <c r="H35" s="13">
        <v>0</v>
      </c>
      <c r="I35" s="13">
        <f>SUM(J35,K35)</f>
        <v>0</v>
      </c>
      <c r="J35" s="13">
        <v>0</v>
      </c>
      <c r="K35" s="13">
        <v>0</v>
      </c>
      <c r="L35" s="13">
        <f>SUM(M35,N35)</f>
        <v>0</v>
      </c>
      <c r="M35" s="13">
        <v>0</v>
      </c>
      <c r="N35" s="13">
        <v>0</v>
      </c>
    </row>
    <row r="36" spans="1:14" ht="39.75" customHeight="1">
      <c r="A36" s="10">
        <v>2183</v>
      </c>
      <c r="B36" s="11" t="s">
        <v>193</v>
      </c>
      <c r="C36" s="10" t="s">
        <v>162</v>
      </c>
      <c r="D36" s="10" t="s">
        <v>191</v>
      </c>
      <c r="E36" s="10" t="s">
        <v>162</v>
      </c>
      <c r="F36" s="13">
        <f>SUM(G36,H36)</f>
        <v>0</v>
      </c>
      <c r="G36" s="13">
        <v>0</v>
      </c>
      <c r="H36" s="13">
        <v>0</v>
      </c>
      <c r="I36" s="13">
        <f>SUM(J36,K36)</f>
        <v>0</v>
      </c>
      <c r="J36" s="13">
        <v>0</v>
      </c>
      <c r="K36" s="13">
        <v>0</v>
      </c>
      <c r="L36" s="13">
        <f>SUM(M36,N36)</f>
        <v>0</v>
      </c>
      <c r="M36" s="13">
        <v>0</v>
      </c>
      <c r="N36" s="13">
        <v>0</v>
      </c>
    </row>
    <row r="37" spans="1:14" ht="39.75" customHeight="1">
      <c r="A37" s="10">
        <v>2200</v>
      </c>
      <c r="B37" s="11" t="s">
        <v>194</v>
      </c>
      <c r="C37" s="10" t="s">
        <v>169</v>
      </c>
      <c r="D37" s="10" t="s">
        <v>163</v>
      </c>
      <c r="E37" s="10" t="s">
        <v>163</v>
      </c>
      <c r="F37" s="13">
        <f>SUM(F38,F40,F42,F44,F46)</f>
        <v>300000</v>
      </c>
      <c r="G37" s="13">
        <f>SUM(G38,G40,G42,G44,G46)</f>
        <v>300000</v>
      </c>
      <c r="H37" s="13">
        <f>SUM(H38,H40,H42,H44,H46)</f>
        <v>0</v>
      </c>
      <c r="I37" s="13">
        <f>SUM(I38,I40,I42,I44,I46)</f>
        <v>300000</v>
      </c>
      <c r="J37" s="13">
        <f>SUM(J38,J40,J42,J44,J46)</f>
        <v>300000</v>
      </c>
      <c r="K37" s="13">
        <f>SUM(K38,K40,K42,K44,K46)</f>
        <v>0</v>
      </c>
      <c r="L37" s="13">
        <f>SUM(L38,L40,L42,L44,L46)</f>
        <v>110000</v>
      </c>
      <c r="M37" s="13">
        <f>SUM(M38,M40,M42,M44,M46)</f>
        <v>110000</v>
      </c>
      <c r="N37" s="13">
        <f>SUM(N38,N40,N42,N44,N46)</f>
        <v>0</v>
      </c>
    </row>
    <row r="38" spans="1:14" ht="39.75" customHeight="1">
      <c r="A38" s="10">
        <v>2210</v>
      </c>
      <c r="B38" s="11" t="s">
        <v>195</v>
      </c>
      <c r="C38" s="10" t="s">
        <v>169</v>
      </c>
      <c r="D38" s="10" t="s">
        <v>162</v>
      </c>
      <c r="E38" s="10" t="s">
        <v>163</v>
      </c>
      <c r="F38" s="13">
        <f aca="true" t="shared" si="9" ref="F38:N38">SUM(F39)</f>
        <v>0</v>
      </c>
      <c r="G38" s="13">
        <f t="shared" si="9"/>
        <v>0</v>
      </c>
      <c r="H38" s="13">
        <f t="shared" si="9"/>
        <v>0</v>
      </c>
      <c r="I38" s="13">
        <f t="shared" si="9"/>
        <v>0</v>
      </c>
      <c r="J38" s="13">
        <f t="shared" si="9"/>
        <v>0</v>
      </c>
      <c r="K38" s="13">
        <f t="shared" si="9"/>
        <v>0</v>
      </c>
      <c r="L38" s="13">
        <f t="shared" si="9"/>
        <v>0</v>
      </c>
      <c r="M38" s="13">
        <f t="shared" si="9"/>
        <v>0</v>
      </c>
      <c r="N38" s="13">
        <f t="shared" si="9"/>
        <v>0</v>
      </c>
    </row>
    <row r="39" spans="1:14" ht="39.75" customHeight="1">
      <c r="A39" s="10">
        <v>2211</v>
      </c>
      <c r="B39" s="11" t="s">
        <v>196</v>
      </c>
      <c r="C39" s="10" t="s">
        <v>169</v>
      </c>
      <c r="D39" s="10" t="s">
        <v>162</v>
      </c>
      <c r="E39" s="10" t="s">
        <v>162</v>
      </c>
      <c r="F39" s="13">
        <f>SUM(G39,H39)</f>
        <v>0</v>
      </c>
      <c r="G39" s="13">
        <v>0</v>
      </c>
      <c r="H39" s="13">
        <v>0</v>
      </c>
      <c r="I39" s="13">
        <f>SUM(J39,K39)</f>
        <v>0</v>
      </c>
      <c r="J39" s="13">
        <v>0</v>
      </c>
      <c r="K39" s="13">
        <v>0</v>
      </c>
      <c r="L39" s="13">
        <f>SUM(M39,N39)</f>
        <v>0</v>
      </c>
      <c r="M39" s="13">
        <v>0</v>
      </c>
      <c r="N39" s="13">
        <v>0</v>
      </c>
    </row>
    <row r="40" spans="1:14" ht="39.75" customHeight="1">
      <c r="A40" s="10">
        <v>2220</v>
      </c>
      <c r="B40" s="11" t="s">
        <v>197</v>
      </c>
      <c r="C40" s="10" t="s">
        <v>169</v>
      </c>
      <c r="D40" s="10" t="s">
        <v>169</v>
      </c>
      <c r="E40" s="10" t="s">
        <v>163</v>
      </c>
      <c r="F40" s="13">
        <f aca="true" t="shared" si="10" ref="F40:N40">SUM(F41)</f>
        <v>300000</v>
      </c>
      <c r="G40" s="13">
        <f t="shared" si="10"/>
        <v>300000</v>
      </c>
      <c r="H40" s="13">
        <f t="shared" si="10"/>
        <v>0</v>
      </c>
      <c r="I40" s="13">
        <f t="shared" si="10"/>
        <v>300000</v>
      </c>
      <c r="J40" s="13">
        <f t="shared" si="10"/>
        <v>300000</v>
      </c>
      <c r="K40" s="13">
        <f t="shared" si="10"/>
        <v>0</v>
      </c>
      <c r="L40" s="13">
        <f t="shared" si="10"/>
        <v>110000</v>
      </c>
      <c r="M40" s="13">
        <f t="shared" si="10"/>
        <v>110000</v>
      </c>
      <c r="N40" s="13">
        <f t="shared" si="10"/>
        <v>0</v>
      </c>
    </row>
    <row r="41" spans="1:14" ht="39.75" customHeight="1">
      <c r="A41" s="10">
        <v>2221</v>
      </c>
      <c r="B41" s="11" t="s">
        <v>198</v>
      </c>
      <c r="C41" s="10" t="s">
        <v>169</v>
      </c>
      <c r="D41" s="10" t="s">
        <v>169</v>
      </c>
      <c r="E41" s="10" t="s">
        <v>162</v>
      </c>
      <c r="F41" s="13">
        <f>SUM(G41,H41)</f>
        <v>300000</v>
      </c>
      <c r="G41" s="13">
        <v>300000</v>
      </c>
      <c r="H41" s="13">
        <v>0</v>
      </c>
      <c r="I41" s="13">
        <f>SUM(J41,K41)</f>
        <v>300000</v>
      </c>
      <c r="J41" s="13">
        <v>300000</v>
      </c>
      <c r="K41" s="13">
        <v>0</v>
      </c>
      <c r="L41" s="13">
        <f>SUM(M41,N41)</f>
        <v>110000</v>
      </c>
      <c r="M41" s="13">
        <v>110000</v>
      </c>
      <c r="N41" s="13">
        <v>0</v>
      </c>
    </row>
    <row r="42" spans="1:14" ht="39.75" customHeight="1">
      <c r="A42" s="10">
        <v>2230</v>
      </c>
      <c r="B42" s="11" t="s">
        <v>199</v>
      </c>
      <c r="C42" s="10" t="s">
        <v>169</v>
      </c>
      <c r="D42" s="10" t="s">
        <v>171</v>
      </c>
      <c r="E42" s="10" t="s">
        <v>163</v>
      </c>
      <c r="F42" s="13">
        <f aca="true" t="shared" si="11" ref="F42:N42">SUM(F43)</f>
        <v>0</v>
      </c>
      <c r="G42" s="13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0</v>
      </c>
      <c r="N42" s="13">
        <f t="shared" si="11"/>
        <v>0</v>
      </c>
    </row>
    <row r="43" spans="1:14" ht="39.75" customHeight="1">
      <c r="A43" s="10">
        <v>2231</v>
      </c>
      <c r="B43" s="11" t="s">
        <v>200</v>
      </c>
      <c r="C43" s="10" t="s">
        <v>169</v>
      </c>
      <c r="D43" s="10" t="s">
        <v>171</v>
      </c>
      <c r="E43" s="10" t="s">
        <v>162</v>
      </c>
      <c r="F43" s="13">
        <f>SUM(G43,H43)</f>
        <v>0</v>
      </c>
      <c r="G43" s="13">
        <v>0</v>
      </c>
      <c r="H43" s="13">
        <v>0</v>
      </c>
      <c r="I43" s="13">
        <f>SUM(J43,K43)</f>
        <v>0</v>
      </c>
      <c r="J43" s="13">
        <v>0</v>
      </c>
      <c r="K43" s="13">
        <v>0</v>
      </c>
      <c r="L43" s="13">
        <f>SUM(M43,N43)</f>
        <v>0</v>
      </c>
      <c r="M43" s="13">
        <v>0</v>
      </c>
      <c r="N43" s="13">
        <v>0</v>
      </c>
    </row>
    <row r="44" spans="1:14" ht="39.75" customHeight="1">
      <c r="A44" s="10">
        <v>2240</v>
      </c>
      <c r="B44" s="11" t="s">
        <v>201</v>
      </c>
      <c r="C44" s="10" t="s">
        <v>169</v>
      </c>
      <c r="D44" s="10" t="s">
        <v>180</v>
      </c>
      <c r="E44" s="10" t="s">
        <v>163</v>
      </c>
      <c r="F44" s="13">
        <f aca="true" t="shared" si="12" ref="F44:N44">SUM(F45)</f>
        <v>0</v>
      </c>
      <c r="G44" s="13">
        <f t="shared" si="12"/>
        <v>0</v>
      </c>
      <c r="H44" s="13">
        <f t="shared" si="12"/>
        <v>0</v>
      </c>
      <c r="I44" s="13">
        <f t="shared" si="12"/>
        <v>0</v>
      </c>
      <c r="J44" s="13">
        <f t="shared" si="12"/>
        <v>0</v>
      </c>
      <c r="K44" s="13">
        <f t="shared" si="12"/>
        <v>0</v>
      </c>
      <c r="L44" s="13">
        <f t="shared" si="12"/>
        <v>0</v>
      </c>
      <c r="M44" s="13">
        <f t="shared" si="12"/>
        <v>0</v>
      </c>
      <c r="N44" s="13">
        <f t="shared" si="12"/>
        <v>0</v>
      </c>
    </row>
    <row r="45" spans="1:14" ht="39.75" customHeight="1">
      <c r="A45" s="10">
        <v>2241</v>
      </c>
      <c r="B45" s="11" t="s">
        <v>201</v>
      </c>
      <c r="C45" s="10" t="s">
        <v>169</v>
      </c>
      <c r="D45" s="10" t="s">
        <v>180</v>
      </c>
      <c r="E45" s="10" t="s">
        <v>162</v>
      </c>
      <c r="F45" s="13">
        <f>SUM(G45,H45)</f>
        <v>0</v>
      </c>
      <c r="G45" s="13">
        <v>0</v>
      </c>
      <c r="H45" s="13">
        <v>0</v>
      </c>
      <c r="I45" s="13">
        <f>SUM(J45,K45)</f>
        <v>0</v>
      </c>
      <c r="J45" s="13">
        <v>0</v>
      </c>
      <c r="K45" s="13">
        <v>0</v>
      </c>
      <c r="L45" s="13">
        <f>SUM(M45,N45)</f>
        <v>0</v>
      </c>
      <c r="M45" s="13">
        <v>0</v>
      </c>
      <c r="N45" s="13">
        <v>0</v>
      </c>
    </row>
    <row r="46" spans="1:14" ht="39.75" customHeight="1">
      <c r="A46" s="10">
        <v>2250</v>
      </c>
      <c r="B46" s="11" t="s">
        <v>202</v>
      </c>
      <c r="C46" s="10" t="s">
        <v>169</v>
      </c>
      <c r="D46" s="10" t="s">
        <v>183</v>
      </c>
      <c r="E46" s="10" t="s">
        <v>163</v>
      </c>
      <c r="F46" s="13">
        <f aca="true" t="shared" si="13" ref="F46:N46">SUM(F47)</f>
        <v>0</v>
      </c>
      <c r="G46" s="13">
        <f t="shared" si="13"/>
        <v>0</v>
      </c>
      <c r="H46" s="13">
        <f t="shared" si="13"/>
        <v>0</v>
      </c>
      <c r="I46" s="13">
        <f t="shared" si="13"/>
        <v>0</v>
      </c>
      <c r="J46" s="13">
        <f t="shared" si="13"/>
        <v>0</v>
      </c>
      <c r="K46" s="13">
        <f t="shared" si="13"/>
        <v>0</v>
      </c>
      <c r="L46" s="13">
        <f t="shared" si="13"/>
        <v>0</v>
      </c>
      <c r="M46" s="13">
        <f t="shared" si="13"/>
        <v>0</v>
      </c>
      <c r="N46" s="13">
        <f t="shared" si="13"/>
        <v>0</v>
      </c>
    </row>
    <row r="47" spans="1:14" ht="39.75" customHeight="1">
      <c r="A47" s="10">
        <v>2251</v>
      </c>
      <c r="B47" s="11" t="s">
        <v>202</v>
      </c>
      <c r="C47" s="10" t="s">
        <v>169</v>
      </c>
      <c r="D47" s="10" t="s">
        <v>183</v>
      </c>
      <c r="E47" s="10" t="s">
        <v>162</v>
      </c>
      <c r="F47" s="13">
        <f>SUM(G47,H47)</f>
        <v>0</v>
      </c>
      <c r="G47" s="13">
        <v>0</v>
      </c>
      <c r="H47" s="13">
        <v>0</v>
      </c>
      <c r="I47" s="13">
        <f>SUM(J47,K47)</f>
        <v>0</v>
      </c>
      <c r="J47" s="13">
        <v>0</v>
      </c>
      <c r="K47" s="13">
        <v>0</v>
      </c>
      <c r="L47" s="13">
        <f>SUM(M47,N47)</f>
        <v>0</v>
      </c>
      <c r="M47" s="13">
        <v>0</v>
      </c>
      <c r="N47" s="13">
        <v>0</v>
      </c>
    </row>
    <row r="48" spans="1:14" ht="39.75" customHeight="1">
      <c r="A48" s="10">
        <v>2300</v>
      </c>
      <c r="B48" s="11" t="s">
        <v>203</v>
      </c>
      <c r="C48" s="10" t="s">
        <v>171</v>
      </c>
      <c r="D48" s="10" t="s">
        <v>163</v>
      </c>
      <c r="E48" s="10" t="s">
        <v>163</v>
      </c>
      <c r="F48" s="13">
        <f>SUM(F50,F54,F56,F59,F61,F63,F65,F67)</f>
        <v>0</v>
      </c>
      <c r="G48" s="13">
        <f>SUM(G50,G54,G56,G59,G61,G63,G65,G67)</f>
        <v>0</v>
      </c>
      <c r="H48" s="13">
        <f>SUM(H50,H54,H56,H59,H61,H63,H65,H67)</f>
        <v>0</v>
      </c>
      <c r="I48" s="13">
        <f>SUM(I50,I54,I56,I59,I61,I63,I65,I67)</f>
        <v>0</v>
      </c>
      <c r="J48" s="13">
        <f>SUM(J50,J54,J56,J59,J61,J63,J65,J67)</f>
        <v>0</v>
      </c>
      <c r="K48" s="13">
        <f>SUM(K50,K54,K56,K59,K61,K63,K65,K67)</f>
        <v>0</v>
      </c>
      <c r="L48" s="13">
        <f>SUM(L50,L54,L56,L59,L61,L63,L65,L67)</f>
        <v>0</v>
      </c>
      <c r="M48" s="13">
        <f>SUM(M50,M54,M56,M59,M61,M63,M65,M67)</f>
        <v>0</v>
      </c>
      <c r="N48" s="13">
        <f>SUM(N50,N54,N56,N59,N61,N63,N65,N67)</f>
        <v>0</v>
      </c>
    </row>
    <row r="49" spans="1:14" ht="39.75" customHeight="1">
      <c r="A49" s="10"/>
      <c r="B49" s="11" t="s">
        <v>164</v>
      </c>
      <c r="C49" s="10"/>
      <c r="D49" s="10"/>
      <c r="E49" s="10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39.75" customHeight="1">
      <c r="A50" s="10">
        <v>2310</v>
      </c>
      <c r="B50" s="11" t="s">
        <v>204</v>
      </c>
      <c r="C50" s="10" t="s">
        <v>171</v>
      </c>
      <c r="D50" s="10" t="s">
        <v>162</v>
      </c>
      <c r="E50" s="10" t="s">
        <v>163</v>
      </c>
      <c r="F50" s="13">
        <f aca="true" t="shared" si="14" ref="F50:N50">SUM(F51:F53)</f>
        <v>0</v>
      </c>
      <c r="G50" s="13">
        <f t="shared" si="14"/>
        <v>0</v>
      </c>
      <c r="H50" s="13">
        <f t="shared" si="14"/>
        <v>0</v>
      </c>
      <c r="I50" s="13">
        <f t="shared" si="14"/>
        <v>0</v>
      </c>
      <c r="J50" s="13">
        <f t="shared" si="14"/>
        <v>0</v>
      </c>
      <c r="K50" s="13">
        <f t="shared" si="14"/>
        <v>0</v>
      </c>
      <c r="L50" s="13">
        <f t="shared" si="14"/>
        <v>0</v>
      </c>
      <c r="M50" s="13">
        <f t="shared" si="14"/>
        <v>0</v>
      </c>
      <c r="N50" s="13">
        <f t="shared" si="14"/>
        <v>0</v>
      </c>
    </row>
    <row r="51" spans="1:14" ht="39.75" customHeight="1">
      <c r="A51" s="10">
        <v>2311</v>
      </c>
      <c r="B51" s="11" t="s">
        <v>205</v>
      </c>
      <c r="C51" s="10" t="s">
        <v>171</v>
      </c>
      <c r="D51" s="10" t="s">
        <v>162</v>
      </c>
      <c r="E51" s="10" t="s">
        <v>162</v>
      </c>
      <c r="F51" s="13">
        <f>SUM(G51,H51)</f>
        <v>0</v>
      </c>
      <c r="G51" s="13">
        <v>0</v>
      </c>
      <c r="H51" s="13">
        <v>0</v>
      </c>
      <c r="I51" s="13">
        <f>SUM(J51,K51)</f>
        <v>0</v>
      </c>
      <c r="J51" s="13">
        <v>0</v>
      </c>
      <c r="K51" s="13">
        <v>0</v>
      </c>
      <c r="L51" s="13">
        <f>SUM(M51,N51)</f>
        <v>0</v>
      </c>
      <c r="M51" s="13">
        <v>0</v>
      </c>
      <c r="N51" s="13">
        <v>0</v>
      </c>
    </row>
    <row r="52" spans="1:14" ht="39.75" customHeight="1">
      <c r="A52" s="10">
        <v>2312</v>
      </c>
      <c r="B52" s="11" t="s">
        <v>206</v>
      </c>
      <c r="C52" s="10" t="s">
        <v>171</v>
      </c>
      <c r="D52" s="10" t="s">
        <v>162</v>
      </c>
      <c r="E52" s="10" t="s">
        <v>169</v>
      </c>
      <c r="F52" s="13">
        <f>SUM(G52,H52)</f>
        <v>0</v>
      </c>
      <c r="G52" s="13">
        <v>0</v>
      </c>
      <c r="H52" s="13">
        <v>0</v>
      </c>
      <c r="I52" s="13">
        <f>SUM(J52,K52)</f>
        <v>0</v>
      </c>
      <c r="J52" s="13">
        <v>0</v>
      </c>
      <c r="K52" s="13">
        <v>0</v>
      </c>
      <c r="L52" s="13">
        <f>SUM(M52,N52)</f>
        <v>0</v>
      </c>
      <c r="M52" s="13">
        <v>0</v>
      </c>
      <c r="N52" s="13">
        <v>0</v>
      </c>
    </row>
    <row r="53" spans="1:14" ht="39.75" customHeight="1">
      <c r="A53" s="10">
        <v>2313</v>
      </c>
      <c r="B53" s="11" t="s">
        <v>207</v>
      </c>
      <c r="C53" s="10" t="s">
        <v>171</v>
      </c>
      <c r="D53" s="10" t="s">
        <v>162</v>
      </c>
      <c r="E53" s="10" t="s">
        <v>171</v>
      </c>
      <c r="F53" s="13">
        <f>SUM(G53,H53)</f>
        <v>0</v>
      </c>
      <c r="G53" s="13">
        <v>0</v>
      </c>
      <c r="H53" s="13">
        <v>0</v>
      </c>
      <c r="I53" s="13">
        <f>SUM(J53,K53)</f>
        <v>0</v>
      </c>
      <c r="J53" s="13">
        <v>0</v>
      </c>
      <c r="K53" s="13">
        <v>0</v>
      </c>
      <c r="L53" s="13">
        <f>SUM(M53,N53)</f>
        <v>0</v>
      </c>
      <c r="M53" s="13">
        <v>0</v>
      </c>
      <c r="N53" s="13">
        <v>0</v>
      </c>
    </row>
    <row r="54" spans="1:14" ht="39.75" customHeight="1">
      <c r="A54" s="10">
        <v>2320</v>
      </c>
      <c r="B54" s="11" t="s">
        <v>208</v>
      </c>
      <c r="C54" s="10" t="s">
        <v>171</v>
      </c>
      <c r="D54" s="10" t="s">
        <v>169</v>
      </c>
      <c r="E54" s="10" t="s">
        <v>163</v>
      </c>
      <c r="F54" s="13">
        <f aca="true" t="shared" si="15" ref="F54:N54">SUM(F55)</f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</row>
    <row r="55" spans="1:14" ht="39.75" customHeight="1">
      <c r="A55" s="10">
        <v>2321</v>
      </c>
      <c r="B55" s="11" t="s">
        <v>209</v>
      </c>
      <c r="C55" s="10" t="s">
        <v>171</v>
      </c>
      <c r="D55" s="10" t="s">
        <v>169</v>
      </c>
      <c r="E55" s="10" t="s">
        <v>162</v>
      </c>
      <c r="F55" s="13">
        <f>SUM(G55,H55)</f>
        <v>0</v>
      </c>
      <c r="G55" s="13">
        <v>0</v>
      </c>
      <c r="H55" s="13">
        <v>0</v>
      </c>
      <c r="I55" s="13">
        <f>SUM(J55,K55)</f>
        <v>0</v>
      </c>
      <c r="J55" s="13">
        <v>0</v>
      </c>
      <c r="K55" s="13">
        <v>0</v>
      </c>
      <c r="L55" s="13">
        <f>SUM(M55,N55)</f>
        <v>0</v>
      </c>
      <c r="M55" s="13">
        <v>0</v>
      </c>
      <c r="N55" s="13">
        <v>0</v>
      </c>
    </row>
    <row r="56" spans="1:14" ht="39.75" customHeight="1">
      <c r="A56" s="10">
        <v>2330</v>
      </c>
      <c r="B56" s="11" t="s">
        <v>210</v>
      </c>
      <c r="C56" s="10" t="s">
        <v>171</v>
      </c>
      <c r="D56" s="10" t="s">
        <v>171</v>
      </c>
      <c r="E56" s="10" t="s">
        <v>163</v>
      </c>
      <c r="F56" s="13">
        <f aca="true" t="shared" si="16" ref="F56:N56">SUM(F57:F58)</f>
        <v>0</v>
      </c>
      <c r="G56" s="13">
        <f t="shared" si="16"/>
        <v>0</v>
      </c>
      <c r="H56" s="13">
        <f t="shared" si="16"/>
        <v>0</v>
      </c>
      <c r="I56" s="13">
        <f t="shared" si="16"/>
        <v>0</v>
      </c>
      <c r="J56" s="13">
        <f t="shared" si="16"/>
        <v>0</v>
      </c>
      <c r="K56" s="13">
        <f t="shared" si="16"/>
        <v>0</v>
      </c>
      <c r="L56" s="13">
        <f t="shared" si="16"/>
        <v>0</v>
      </c>
      <c r="M56" s="13">
        <f t="shared" si="16"/>
        <v>0</v>
      </c>
      <c r="N56" s="13">
        <f t="shared" si="16"/>
        <v>0</v>
      </c>
    </row>
    <row r="57" spans="1:14" ht="39.75" customHeight="1">
      <c r="A57" s="10">
        <v>2331</v>
      </c>
      <c r="B57" s="11" t="s">
        <v>211</v>
      </c>
      <c r="C57" s="10" t="s">
        <v>171</v>
      </c>
      <c r="D57" s="10" t="s">
        <v>171</v>
      </c>
      <c r="E57" s="10" t="s">
        <v>162</v>
      </c>
      <c r="F57" s="13">
        <f>SUM(G57,H57)</f>
        <v>0</v>
      </c>
      <c r="G57" s="13">
        <v>0</v>
      </c>
      <c r="H57" s="13">
        <v>0</v>
      </c>
      <c r="I57" s="13">
        <f>SUM(J57,K57)</f>
        <v>0</v>
      </c>
      <c r="J57" s="13">
        <v>0</v>
      </c>
      <c r="K57" s="13">
        <v>0</v>
      </c>
      <c r="L57" s="13">
        <f>SUM(M57,N57)</f>
        <v>0</v>
      </c>
      <c r="M57" s="13">
        <v>0</v>
      </c>
      <c r="N57" s="13">
        <v>0</v>
      </c>
    </row>
    <row r="58" spans="1:14" ht="39.75" customHeight="1">
      <c r="A58" s="10">
        <v>2332</v>
      </c>
      <c r="B58" s="11" t="s">
        <v>212</v>
      </c>
      <c r="C58" s="10" t="s">
        <v>171</v>
      </c>
      <c r="D58" s="10" t="s">
        <v>171</v>
      </c>
      <c r="E58" s="10" t="s">
        <v>169</v>
      </c>
      <c r="F58" s="13">
        <f>SUM(G58,H58)</f>
        <v>0</v>
      </c>
      <c r="G58" s="13">
        <v>0</v>
      </c>
      <c r="H58" s="13">
        <v>0</v>
      </c>
      <c r="I58" s="13">
        <f>SUM(J58,K58)</f>
        <v>0</v>
      </c>
      <c r="J58" s="13">
        <v>0</v>
      </c>
      <c r="K58" s="13">
        <v>0</v>
      </c>
      <c r="L58" s="13">
        <f>SUM(M58,N58)</f>
        <v>0</v>
      </c>
      <c r="M58" s="13">
        <v>0</v>
      </c>
      <c r="N58" s="13">
        <v>0</v>
      </c>
    </row>
    <row r="59" spans="1:14" ht="39.75" customHeight="1">
      <c r="A59" s="10">
        <v>2340</v>
      </c>
      <c r="B59" s="11" t="s">
        <v>213</v>
      </c>
      <c r="C59" s="10" t="s">
        <v>171</v>
      </c>
      <c r="D59" s="10" t="s">
        <v>180</v>
      </c>
      <c r="E59" s="10" t="s">
        <v>163</v>
      </c>
      <c r="F59" s="13">
        <f aca="true" t="shared" si="17" ref="F59:N59">SUM(F60)</f>
        <v>0</v>
      </c>
      <c r="G59" s="13">
        <f t="shared" si="17"/>
        <v>0</v>
      </c>
      <c r="H59" s="13">
        <f t="shared" si="17"/>
        <v>0</v>
      </c>
      <c r="I59" s="13">
        <f t="shared" si="17"/>
        <v>0</v>
      </c>
      <c r="J59" s="13">
        <f t="shared" si="17"/>
        <v>0</v>
      </c>
      <c r="K59" s="13">
        <f t="shared" si="17"/>
        <v>0</v>
      </c>
      <c r="L59" s="13">
        <f t="shared" si="17"/>
        <v>0</v>
      </c>
      <c r="M59" s="13">
        <f t="shared" si="17"/>
        <v>0</v>
      </c>
      <c r="N59" s="13">
        <f t="shared" si="17"/>
        <v>0</v>
      </c>
    </row>
    <row r="60" spans="1:14" ht="39.75" customHeight="1">
      <c r="A60" s="10">
        <v>2341</v>
      </c>
      <c r="B60" s="11" t="s">
        <v>213</v>
      </c>
      <c r="C60" s="10" t="s">
        <v>171</v>
      </c>
      <c r="D60" s="10" t="s">
        <v>180</v>
      </c>
      <c r="E60" s="10" t="s">
        <v>162</v>
      </c>
      <c r="F60" s="13">
        <f>SUM(G60,H60)</f>
        <v>0</v>
      </c>
      <c r="G60" s="13">
        <v>0</v>
      </c>
      <c r="H60" s="13">
        <v>0</v>
      </c>
      <c r="I60" s="13">
        <f>SUM(J60,K60)</f>
        <v>0</v>
      </c>
      <c r="J60" s="13">
        <v>0</v>
      </c>
      <c r="K60" s="13">
        <v>0</v>
      </c>
      <c r="L60" s="13">
        <f>SUM(M60,N60)</f>
        <v>0</v>
      </c>
      <c r="M60" s="13">
        <v>0</v>
      </c>
      <c r="N60" s="13">
        <v>0</v>
      </c>
    </row>
    <row r="61" spans="1:14" ht="39.75" customHeight="1">
      <c r="A61" s="10">
        <v>2350</v>
      </c>
      <c r="B61" s="11" t="s">
        <v>214</v>
      </c>
      <c r="C61" s="10" t="s">
        <v>171</v>
      </c>
      <c r="D61" s="10" t="s">
        <v>183</v>
      </c>
      <c r="E61" s="10" t="s">
        <v>163</v>
      </c>
      <c r="F61" s="13">
        <f aca="true" t="shared" si="18" ref="F61:N61">SUM(F62)</f>
        <v>0</v>
      </c>
      <c r="G61" s="13">
        <f t="shared" si="18"/>
        <v>0</v>
      </c>
      <c r="H61" s="13">
        <f t="shared" si="18"/>
        <v>0</v>
      </c>
      <c r="I61" s="13">
        <f t="shared" si="18"/>
        <v>0</v>
      </c>
      <c r="J61" s="13">
        <f t="shared" si="18"/>
        <v>0</v>
      </c>
      <c r="K61" s="13">
        <f t="shared" si="18"/>
        <v>0</v>
      </c>
      <c r="L61" s="13">
        <f t="shared" si="18"/>
        <v>0</v>
      </c>
      <c r="M61" s="13">
        <f t="shared" si="18"/>
        <v>0</v>
      </c>
      <c r="N61" s="13">
        <f t="shared" si="18"/>
        <v>0</v>
      </c>
    </row>
    <row r="62" spans="1:14" ht="39.75" customHeight="1">
      <c r="A62" s="10">
        <v>2351</v>
      </c>
      <c r="B62" s="11" t="s">
        <v>215</v>
      </c>
      <c r="C62" s="10" t="s">
        <v>171</v>
      </c>
      <c r="D62" s="10" t="s">
        <v>183</v>
      </c>
      <c r="E62" s="10" t="s">
        <v>162</v>
      </c>
      <c r="F62" s="13">
        <f>SUM(G62,H62)</f>
        <v>0</v>
      </c>
      <c r="G62" s="13">
        <v>0</v>
      </c>
      <c r="H62" s="13">
        <v>0</v>
      </c>
      <c r="I62" s="13">
        <f>SUM(J62,K62)</f>
        <v>0</v>
      </c>
      <c r="J62" s="13">
        <v>0</v>
      </c>
      <c r="K62" s="13">
        <v>0</v>
      </c>
      <c r="L62" s="13">
        <f>SUM(M62,N62)</f>
        <v>0</v>
      </c>
      <c r="M62" s="13">
        <v>0</v>
      </c>
      <c r="N62" s="13">
        <v>0</v>
      </c>
    </row>
    <row r="63" spans="1:14" ht="39.75" customHeight="1">
      <c r="A63" s="10">
        <v>2360</v>
      </c>
      <c r="B63" s="11" t="s">
        <v>216</v>
      </c>
      <c r="C63" s="10" t="s">
        <v>171</v>
      </c>
      <c r="D63" s="10" t="s">
        <v>186</v>
      </c>
      <c r="E63" s="10" t="s">
        <v>163</v>
      </c>
      <c r="F63" s="13">
        <f aca="true" t="shared" si="19" ref="F63:N63">SUM(F64)</f>
        <v>0</v>
      </c>
      <c r="G63" s="13">
        <f t="shared" si="19"/>
        <v>0</v>
      </c>
      <c r="H63" s="13">
        <f t="shared" si="19"/>
        <v>0</v>
      </c>
      <c r="I63" s="13">
        <f t="shared" si="19"/>
        <v>0</v>
      </c>
      <c r="J63" s="13">
        <f t="shared" si="19"/>
        <v>0</v>
      </c>
      <c r="K63" s="13">
        <f t="shared" si="19"/>
        <v>0</v>
      </c>
      <c r="L63" s="13">
        <f t="shared" si="19"/>
        <v>0</v>
      </c>
      <c r="M63" s="13">
        <f t="shared" si="19"/>
        <v>0</v>
      </c>
      <c r="N63" s="13">
        <f t="shared" si="19"/>
        <v>0</v>
      </c>
    </row>
    <row r="64" spans="1:14" ht="39.75" customHeight="1">
      <c r="A64" s="10">
        <v>2361</v>
      </c>
      <c r="B64" s="11" t="s">
        <v>216</v>
      </c>
      <c r="C64" s="10" t="s">
        <v>171</v>
      </c>
      <c r="D64" s="10" t="s">
        <v>186</v>
      </c>
      <c r="E64" s="10" t="s">
        <v>162</v>
      </c>
      <c r="F64" s="13">
        <f>SUM(G64,H64)</f>
        <v>0</v>
      </c>
      <c r="G64" s="13">
        <v>0</v>
      </c>
      <c r="H64" s="13">
        <v>0</v>
      </c>
      <c r="I64" s="13">
        <f>SUM(J64,K64)</f>
        <v>0</v>
      </c>
      <c r="J64" s="13">
        <v>0</v>
      </c>
      <c r="K64" s="13">
        <v>0</v>
      </c>
      <c r="L64" s="13">
        <f>SUM(M64,N64)</f>
        <v>0</v>
      </c>
      <c r="M64" s="13">
        <v>0</v>
      </c>
      <c r="N64" s="13">
        <v>0</v>
      </c>
    </row>
    <row r="65" spans="1:14" ht="39.75" customHeight="1">
      <c r="A65" s="10">
        <v>2370</v>
      </c>
      <c r="B65" s="11" t="s">
        <v>217</v>
      </c>
      <c r="C65" s="10" t="s">
        <v>171</v>
      </c>
      <c r="D65" s="10" t="s">
        <v>189</v>
      </c>
      <c r="E65" s="10" t="s">
        <v>163</v>
      </c>
      <c r="F65" s="13">
        <f aca="true" t="shared" si="20" ref="F65:N65">SUM(F66)</f>
        <v>0</v>
      </c>
      <c r="G65" s="13">
        <f t="shared" si="20"/>
        <v>0</v>
      </c>
      <c r="H65" s="13">
        <f t="shared" si="20"/>
        <v>0</v>
      </c>
      <c r="I65" s="13">
        <f t="shared" si="20"/>
        <v>0</v>
      </c>
      <c r="J65" s="13">
        <f t="shared" si="20"/>
        <v>0</v>
      </c>
      <c r="K65" s="13">
        <f t="shared" si="20"/>
        <v>0</v>
      </c>
      <c r="L65" s="13">
        <f t="shared" si="20"/>
        <v>0</v>
      </c>
      <c r="M65" s="13">
        <f t="shared" si="20"/>
        <v>0</v>
      </c>
      <c r="N65" s="13">
        <f t="shared" si="20"/>
        <v>0</v>
      </c>
    </row>
    <row r="66" spans="1:14" ht="39.75" customHeight="1">
      <c r="A66" s="10">
        <v>2371</v>
      </c>
      <c r="B66" s="11" t="s">
        <v>217</v>
      </c>
      <c r="C66" s="10" t="s">
        <v>171</v>
      </c>
      <c r="D66" s="10" t="s">
        <v>189</v>
      </c>
      <c r="E66" s="10" t="s">
        <v>162</v>
      </c>
      <c r="F66" s="13">
        <f>SUM(G66,H66)</f>
        <v>0</v>
      </c>
      <c r="G66" s="13">
        <v>0</v>
      </c>
      <c r="H66" s="13">
        <v>0</v>
      </c>
      <c r="I66" s="13">
        <f>SUM(J66,K66)</f>
        <v>0</v>
      </c>
      <c r="J66" s="13">
        <v>0</v>
      </c>
      <c r="K66" s="13">
        <v>0</v>
      </c>
      <c r="L66" s="13">
        <f>SUM(M66,N66)</f>
        <v>0</v>
      </c>
      <c r="M66" s="13">
        <v>0</v>
      </c>
      <c r="N66" s="13">
        <v>0</v>
      </c>
    </row>
    <row r="67" spans="1:14" ht="39.75" customHeight="1">
      <c r="A67" s="10">
        <v>2380</v>
      </c>
      <c r="B67" s="11" t="s">
        <v>218</v>
      </c>
      <c r="C67" s="10" t="s">
        <v>171</v>
      </c>
      <c r="D67" s="10" t="s">
        <v>191</v>
      </c>
      <c r="E67" s="10" t="s">
        <v>163</v>
      </c>
      <c r="F67" s="13">
        <f aca="true" t="shared" si="21" ref="F67:N67">SUM(F68)</f>
        <v>0</v>
      </c>
      <c r="G67" s="13">
        <f t="shared" si="21"/>
        <v>0</v>
      </c>
      <c r="H67" s="13">
        <f t="shared" si="21"/>
        <v>0</v>
      </c>
      <c r="I67" s="13">
        <f t="shared" si="21"/>
        <v>0</v>
      </c>
      <c r="J67" s="13">
        <f t="shared" si="21"/>
        <v>0</v>
      </c>
      <c r="K67" s="13">
        <f t="shared" si="21"/>
        <v>0</v>
      </c>
      <c r="L67" s="13">
        <f t="shared" si="21"/>
        <v>0</v>
      </c>
      <c r="M67" s="13">
        <f t="shared" si="21"/>
        <v>0</v>
      </c>
      <c r="N67" s="13">
        <f t="shared" si="21"/>
        <v>0</v>
      </c>
    </row>
    <row r="68" spans="1:14" ht="39.75" customHeight="1">
      <c r="A68" s="10">
        <v>2381</v>
      </c>
      <c r="B68" s="11" t="s">
        <v>219</v>
      </c>
      <c r="C68" s="10" t="s">
        <v>162</v>
      </c>
      <c r="D68" s="10" t="s">
        <v>191</v>
      </c>
      <c r="E68" s="10" t="s">
        <v>162</v>
      </c>
      <c r="F68" s="13">
        <f>SUM(G68,H68)</f>
        <v>0</v>
      </c>
      <c r="G68" s="13">
        <v>0</v>
      </c>
      <c r="H68" s="13">
        <v>0</v>
      </c>
      <c r="I68" s="13">
        <f>SUM(J68,K68)</f>
        <v>0</v>
      </c>
      <c r="J68" s="13">
        <v>0</v>
      </c>
      <c r="K68" s="13">
        <v>0</v>
      </c>
      <c r="L68" s="13">
        <f>SUM(M68,N68)</f>
        <v>0</v>
      </c>
      <c r="M68" s="13">
        <v>0</v>
      </c>
      <c r="N68" s="13">
        <v>0</v>
      </c>
    </row>
    <row r="69" spans="1:14" ht="39.75" customHeight="1">
      <c r="A69" s="10">
        <v>2400</v>
      </c>
      <c r="B69" s="11" t="s">
        <v>220</v>
      </c>
      <c r="C69" s="10" t="s">
        <v>180</v>
      </c>
      <c r="D69" s="10" t="s">
        <v>163</v>
      </c>
      <c r="E69" s="10" t="s">
        <v>163</v>
      </c>
      <c r="F69" s="13">
        <f>SUM(F70,F73,F78,F85,F89,F95,F97,F102,F110)</f>
        <v>19929057.300000012</v>
      </c>
      <c r="G69" s="13">
        <f>SUM(G70,G73,G78,G85,G89,G95,G97,G102,G110)</f>
        <v>38060000</v>
      </c>
      <c r="H69" s="13">
        <f>SUM(H70,H73,H78,H85,H89,H95,H97,H102,H110)</f>
        <v>-18130942.699999988</v>
      </c>
      <c r="I69" s="13">
        <f>SUM(I70,I73,I78,I85,I89,I95,I97,I102,I110)</f>
        <v>5829057.300000012</v>
      </c>
      <c r="J69" s="13">
        <f>SUM(J70,J73,J78,J85,J89,J95,J97,J102,J110)</f>
        <v>39960000</v>
      </c>
      <c r="K69" s="13">
        <f>SUM(K70,K73,K78,K85,K89,K95,K97,K102,K110)</f>
        <v>-34130942.69999999</v>
      </c>
      <c r="L69" s="13">
        <f>SUM(L70,L73,L78,L85,L89,L95,L97,L102,L110)</f>
        <v>2122641</v>
      </c>
      <c r="M69" s="13">
        <f>SUM(M70,M73,M78,M85,M89,M95,M97,M102,M110)</f>
        <v>10950321</v>
      </c>
      <c r="N69" s="13">
        <f>SUM(N70,N73,N78,N85,N89,N95,N97,N102,N110)</f>
        <v>-8827680</v>
      </c>
    </row>
    <row r="70" spans="1:14" ht="39.75" customHeight="1">
      <c r="A70" s="10">
        <v>2410</v>
      </c>
      <c r="B70" s="11" t="s">
        <v>221</v>
      </c>
      <c r="C70" s="10" t="s">
        <v>180</v>
      </c>
      <c r="D70" s="10" t="s">
        <v>162</v>
      </c>
      <c r="E70" s="10" t="s">
        <v>163</v>
      </c>
      <c r="F70" s="13">
        <f aca="true" t="shared" si="22" ref="F70:N70">SUM(F71:F72)</f>
        <v>0</v>
      </c>
      <c r="G70" s="13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3">
        <f t="shared" si="22"/>
        <v>0</v>
      </c>
    </row>
    <row r="71" spans="1:14" ht="39.75" customHeight="1">
      <c r="A71" s="10">
        <v>2411</v>
      </c>
      <c r="B71" s="11" t="s">
        <v>222</v>
      </c>
      <c r="C71" s="10" t="s">
        <v>180</v>
      </c>
      <c r="D71" s="10" t="s">
        <v>162</v>
      </c>
      <c r="E71" s="10" t="s">
        <v>162</v>
      </c>
      <c r="F71" s="13">
        <f>SUM(G71,H71)</f>
        <v>0</v>
      </c>
      <c r="G71" s="13">
        <v>0</v>
      </c>
      <c r="H71" s="13">
        <v>0</v>
      </c>
      <c r="I71" s="13">
        <f>SUM(J71,K71)</f>
        <v>0</v>
      </c>
      <c r="J71" s="13">
        <v>0</v>
      </c>
      <c r="K71" s="13">
        <v>0</v>
      </c>
      <c r="L71" s="13">
        <f>SUM(M71,N71)</f>
        <v>0</v>
      </c>
      <c r="M71" s="13">
        <v>0</v>
      </c>
      <c r="N71" s="13">
        <v>0</v>
      </c>
    </row>
    <row r="72" spans="1:14" ht="39.75" customHeight="1">
      <c r="A72" s="10">
        <v>2412</v>
      </c>
      <c r="B72" s="11" t="s">
        <v>223</v>
      </c>
      <c r="C72" s="10" t="s">
        <v>180</v>
      </c>
      <c r="D72" s="10" t="s">
        <v>162</v>
      </c>
      <c r="E72" s="10" t="s">
        <v>169</v>
      </c>
      <c r="F72" s="13">
        <f>SUM(G72,H72)</f>
        <v>0</v>
      </c>
      <c r="G72" s="13">
        <v>0</v>
      </c>
      <c r="H72" s="13">
        <v>0</v>
      </c>
      <c r="I72" s="13">
        <f>SUM(J72,K72)</f>
        <v>0</v>
      </c>
      <c r="J72" s="13">
        <v>0</v>
      </c>
      <c r="K72" s="13">
        <v>0</v>
      </c>
      <c r="L72" s="13">
        <f>SUM(M72,N72)</f>
        <v>0</v>
      </c>
      <c r="M72" s="13">
        <v>0</v>
      </c>
      <c r="N72" s="13">
        <v>0</v>
      </c>
    </row>
    <row r="73" spans="1:14" ht="39.75" customHeight="1">
      <c r="A73" s="10">
        <v>2420</v>
      </c>
      <c r="B73" s="11" t="s">
        <v>224</v>
      </c>
      <c r="C73" s="10" t="s">
        <v>180</v>
      </c>
      <c r="D73" s="10" t="s">
        <v>169</v>
      </c>
      <c r="E73" s="10" t="s">
        <v>163</v>
      </c>
      <c r="F73" s="13">
        <f aca="true" t="shared" si="23" ref="F73:N73">SUM(F74:F77)</f>
        <v>0</v>
      </c>
      <c r="G73" s="13">
        <f t="shared" si="23"/>
        <v>0</v>
      </c>
      <c r="H73" s="13">
        <f t="shared" si="23"/>
        <v>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0</v>
      </c>
      <c r="N73" s="13">
        <f t="shared" si="23"/>
        <v>0</v>
      </c>
    </row>
    <row r="74" spans="1:14" ht="39.75" customHeight="1">
      <c r="A74" s="10">
        <v>2421</v>
      </c>
      <c r="B74" s="11" t="s">
        <v>225</v>
      </c>
      <c r="C74" s="10" t="s">
        <v>180</v>
      </c>
      <c r="D74" s="10" t="s">
        <v>169</v>
      </c>
      <c r="E74" s="10" t="s">
        <v>162</v>
      </c>
      <c r="F74" s="13">
        <f>SUM(G74,H74)</f>
        <v>0</v>
      </c>
      <c r="G74" s="13">
        <v>0</v>
      </c>
      <c r="H74" s="13">
        <v>0</v>
      </c>
      <c r="I74" s="13">
        <f>SUM(J74,K74)</f>
        <v>0</v>
      </c>
      <c r="J74" s="13">
        <v>0</v>
      </c>
      <c r="K74" s="13">
        <v>0</v>
      </c>
      <c r="L74" s="13">
        <f>SUM(M74,N74)</f>
        <v>0</v>
      </c>
      <c r="M74" s="13">
        <v>0</v>
      </c>
      <c r="N74" s="13">
        <v>0</v>
      </c>
    </row>
    <row r="75" spans="1:14" ht="39.75" customHeight="1">
      <c r="A75" s="10">
        <v>2422</v>
      </c>
      <c r="B75" s="11" t="s">
        <v>226</v>
      </c>
      <c r="C75" s="10" t="s">
        <v>180</v>
      </c>
      <c r="D75" s="10" t="s">
        <v>169</v>
      </c>
      <c r="E75" s="10" t="s">
        <v>169</v>
      </c>
      <c r="F75" s="13">
        <f>SUM(G75,H75)</f>
        <v>0</v>
      </c>
      <c r="G75" s="13">
        <v>0</v>
      </c>
      <c r="H75" s="13">
        <v>0</v>
      </c>
      <c r="I75" s="13">
        <f>SUM(J75,K75)</f>
        <v>0</v>
      </c>
      <c r="J75" s="13">
        <v>0</v>
      </c>
      <c r="K75" s="13">
        <v>0</v>
      </c>
      <c r="L75" s="13">
        <f>SUM(M75,N75)</f>
        <v>0</v>
      </c>
      <c r="M75" s="13">
        <v>0</v>
      </c>
      <c r="N75" s="13">
        <v>0</v>
      </c>
    </row>
    <row r="76" spans="1:14" ht="39.75" customHeight="1">
      <c r="A76" s="10">
        <v>2423</v>
      </c>
      <c r="B76" s="11" t="s">
        <v>227</v>
      </c>
      <c r="C76" s="10" t="s">
        <v>180</v>
      </c>
      <c r="D76" s="10" t="s">
        <v>169</v>
      </c>
      <c r="E76" s="10" t="s">
        <v>171</v>
      </c>
      <c r="F76" s="13">
        <f>SUM(G76,H76)</f>
        <v>0</v>
      </c>
      <c r="G76" s="13">
        <v>0</v>
      </c>
      <c r="H76" s="13">
        <v>0</v>
      </c>
      <c r="I76" s="13">
        <f>SUM(J76,K76)</f>
        <v>0</v>
      </c>
      <c r="J76" s="13">
        <v>0</v>
      </c>
      <c r="K76" s="13">
        <v>0</v>
      </c>
      <c r="L76" s="13">
        <f>SUM(M76,N76)</f>
        <v>0</v>
      </c>
      <c r="M76" s="13">
        <v>0</v>
      </c>
      <c r="N76" s="13">
        <v>0</v>
      </c>
    </row>
    <row r="77" spans="1:14" ht="39.75" customHeight="1">
      <c r="A77" s="10">
        <v>2424</v>
      </c>
      <c r="B77" s="11" t="s">
        <v>228</v>
      </c>
      <c r="C77" s="10" t="s">
        <v>180</v>
      </c>
      <c r="D77" s="10" t="s">
        <v>169</v>
      </c>
      <c r="E77" s="10" t="s">
        <v>180</v>
      </c>
      <c r="F77" s="13">
        <f>SUM(G77,H77)</f>
        <v>0</v>
      </c>
      <c r="G77" s="13">
        <v>0</v>
      </c>
      <c r="H77" s="13">
        <v>0</v>
      </c>
      <c r="I77" s="13">
        <f>SUM(J77,K77)</f>
        <v>0</v>
      </c>
      <c r="J77" s="13">
        <v>0</v>
      </c>
      <c r="K77" s="13">
        <v>0</v>
      </c>
      <c r="L77" s="13">
        <f>SUM(M77,N77)</f>
        <v>0</v>
      </c>
      <c r="M77" s="13">
        <v>0</v>
      </c>
      <c r="N77" s="13">
        <v>0</v>
      </c>
    </row>
    <row r="78" spans="1:14" ht="39.75" customHeight="1">
      <c r="A78" s="10">
        <v>2430</v>
      </c>
      <c r="B78" s="11" t="s">
        <v>229</v>
      </c>
      <c r="C78" s="10" t="s">
        <v>180</v>
      </c>
      <c r="D78" s="10" t="s">
        <v>171</v>
      </c>
      <c r="E78" s="10" t="s">
        <v>163</v>
      </c>
      <c r="F78" s="13">
        <f aca="true" t="shared" si="24" ref="F78:N78">SUM(F79:F84)</f>
        <v>5000000</v>
      </c>
      <c r="G78" s="13">
        <f t="shared" si="24"/>
        <v>0</v>
      </c>
      <c r="H78" s="13">
        <f t="shared" si="24"/>
        <v>5000000</v>
      </c>
      <c r="I78" s="13">
        <f t="shared" si="24"/>
        <v>5000000</v>
      </c>
      <c r="J78" s="13">
        <f t="shared" si="24"/>
        <v>0</v>
      </c>
      <c r="K78" s="13">
        <f t="shared" si="24"/>
        <v>5000000</v>
      </c>
      <c r="L78" s="13">
        <f t="shared" si="24"/>
        <v>0</v>
      </c>
      <c r="M78" s="13">
        <f t="shared" si="24"/>
        <v>0</v>
      </c>
      <c r="N78" s="13">
        <f t="shared" si="24"/>
        <v>0</v>
      </c>
    </row>
    <row r="79" spans="1:14" ht="39.75" customHeight="1">
      <c r="A79" s="10">
        <v>2431</v>
      </c>
      <c r="B79" s="11" t="s">
        <v>230</v>
      </c>
      <c r="C79" s="10" t="s">
        <v>180</v>
      </c>
      <c r="D79" s="10" t="s">
        <v>171</v>
      </c>
      <c r="E79" s="10" t="s">
        <v>162</v>
      </c>
      <c r="F79" s="13">
        <f aca="true" t="shared" si="25" ref="F79:F84">SUM(G79,H79)</f>
        <v>0</v>
      </c>
      <c r="G79" s="13">
        <v>0</v>
      </c>
      <c r="H79" s="13">
        <v>0</v>
      </c>
      <c r="I79" s="13">
        <f aca="true" t="shared" si="26" ref="I79:I84">SUM(J79,K79)</f>
        <v>0</v>
      </c>
      <c r="J79" s="13">
        <v>0</v>
      </c>
      <c r="K79" s="13">
        <v>0</v>
      </c>
      <c r="L79" s="13">
        <f aca="true" t="shared" si="27" ref="L79:L84">SUM(M79,N79)</f>
        <v>0</v>
      </c>
      <c r="M79" s="13">
        <v>0</v>
      </c>
      <c r="N79" s="13">
        <v>0</v>
      </c>
    </row>
    <row r="80" spans="1:14" ht="39.75" customHeight="1">
      <c r="A80" s="10">
        <v>2432</v>
      </c>
      <c r="B80" s="11" t="s">
        <v>231</v>
      </c>
      <c r="C80" s="10" t="s">
        <v>180</v>
      </c>
      <c r="D80" s="10" t="s">
        <v>171</v>
      </c>
      <c r="E80" s="10" t="s">
        <v>169</v>
      </c>
      <c r="F80" s="13">
        <f t="shared" si="25"/>
        <v>5000000</v>
      </c>
      <c r="G80" s="13">
        <v>0</v>
      </c>
      <c r="H80" s="13">
        <v>5000000</v>
      </c>
      <c r="I80" s="13">
        <f t="shared" si="26"/>
        <v>5000000</v>
      </c>
      <c r="J80" s="13">
        <v>0</v>
      </c>
      <c r="K80" s="13">
        <v>5000000</v>
      </c>
      <c r="L80" s="13">
        <f t="shared" si="27"/>
        <v>0</v>
      </c>
      <c r="M80" s="13">
        <v>0</v>
      </c>
      <c r="N80" s="13">
        <v>0</v>
      </c>
    </row>
    <row r="81" spans="1:14" ht="39.75" customHeight="1">
      <c r="A81" s="10">
        <v>2433</v>
      </c>
      <c r="B81" s="11" t="s">
        <v>232</v>
      </c>
      <c r="C81" s="10" t="s">
        <v>180</v>
      </c>
      <c r="D81" s="10" t="s">
        <v>171</v>
      </c>
      <c r="E81" s="10" t="s">
        <v>171</v>
      </c>
      <c r="F81" s="13">
        <f t="shared" si="25"/>
        <v>0</v>
      </c>
      <c r="G81" s="13">
        <v>0</v>
      </c>
      <c r="H81" s="13">
        <v>0</v>
      </c>
      <c r="I81" s="13">
        <f t="shared" si="26"/>
        <v>0</v>
      </c>
      <c r="J81" s="13">
        <v>0</v>
      </c>
      <c r="K81" s="13">
        <v>0</v>
      </c>
      <c r="L81" s="13">
        <f t="shared" si="27"/>
        <v>0</v>
      </c>
      <c r="M81" s="13">
        <v>0</v>
      </c>
      <c r="N81" s="13">
        <v>0</v>
      </c>
    </row>
    <row r="82" spans="1:14" ht="39.75" customHeight="1">
      <c r="A82" s="10">
        <v>2434</v>
      </c>
      <c r="B82" s="11" t="s">
        <v>233</v>
      </c>
      <c r="C82" s="10" t="s">
        <v>180</v>
      </c>
      <c r="D82" s="10" t="s">
        <v>171</v>
      </c>
      <c r="E82" s="10" t="s">
        <v>180</v>
      </c>
      <c r="F82" s="13">
        <f t="shared" si="25"/>
        <v>0</v>
      </c>
      <c r="G82" s="13">
        <v>0</v>
      </c>
      <c r="H82" s="13">
        <v>0</v>
      </c>
      <c r="I82" s="13">
        <f t="shared" si="26"/>
        <v>0</v>
      </c>
      <c r="J82" s="13">
        <v>0</v>
      </c>
      <c r="K82" s="13">
        <v>0</v>
      </c>
      <c r="L82" s="13">
        <f t="shared" si="27"/>
        <v>0</v>
      </c>
      <c r="M82" s="13">
        <v>0</v>
      </c>
      <c r="N82" s="13">
        <v>0</v>
      </c>
    </row>
    <row r="83" spans="1:14" ht="39.75" customHeight="1">
      <c r="A83" s="10">
        <v>2435</v>
      </c>
      <c r="B83" s="11" t="s">
        <v>234</v>
      </c>
      <c r="C83" s="10" t="s">
        <v>180</v>
      </c>
      <c r="D83" s="10" t="s">
        <v>171</v>
      </c>
      <c r="E83" s="10" t="s">
        <v>183</v>
      </c>
      <c r="F83" s="13">
        <f t="shared" si="25"/>
        <v>0</v>
      </c>
      <c r="G83" s="13">
        <v>0</v>
      </c>
      <c r="H83" s="13">
        <v>0</v>
      </c>
      <c r="I83" s="13">
        <f t="shared" si="26"/>
        <v>0</v>
      </c>
      <c r="J83" s="13">
        <v>0</v>
      </c>
      <c r="K83" s="13">
        <v>0</v>
      </c>
      <c r="L83" s="13">
        <f t="shared" si="27"/>
        <v>0</v>
      </c>
      <c r="M83" s="13">
        <v>0</v>
      </c>
      <c r="N83" s="13">
        <v>0</v>
      </c>
    </row>
    <row r="84" spans="1:14" ht="39.75" customHeight="1">
      <c r="A84" s="10">
        <v>2436</v>
      </c>
      <c r="B84" s="11" t="s">
        <v>235</v>
      </c>
      <c r="C84" s="10" t="s">
        <v>180</v>
      </c>
      <c r="D84" s="10" t="s">
        <v>171</v>
      </c>
      <c r="E84" s="10" t="s">
        <v>186</v>
      </c>
      <c r="F84" s="13">
        <f t="shared" si="25"/>
        <v>0</v>
      </c>
      <c r="G84" s="13">
        <v>0</v>
      </c>
      <c r="H84" s="13">
        <v>0</v>
      </c>
      <c r="I84" s="13">
        <f t="shared" si="26"/>
        <v>0</v>
      </c>
      <c r="J84" s="13">
        <v>0</v>
      </c>
      <c r="K84" s="13">
        <v>0</v>
      </c>
      <c r="L84" s="13">
        <f t="shared" si="27"/>
        <v>0</v>
      </c>
      <c r="M84" s="13">
        <v>0</v>
      </c>
      <c r="N84" s="13">
        <v>0</v>
      </c>
    </row>
    <row r="85" spans="1:14" ht="39.75" customHeight="1">
      <c r="A85" s="10">
        <v>2440</v>
      </c>
      <c r="B85" s="11" t="s">
        <v>236</v>
      </c>
      <c r="C85" s="10" t="s">
        <v>180</v>
      </c>
      <c r="D85" s="10" t="s">
        <v>180</v>
      </c>
      <c r="E85" s="10" t="s">
        <v>163</v>
      </c>
      <c r="F85" s="13">
        <f aca="true" t="shared" si="28" ref="F85:N85">SUM(F86:F88)</f>
        <v>0</v>
      </c>
      <c r="G85" s="13">
        <f t="shared" si="28"/>
        <v>0</v>
      </c>
      <c r="H85" s="13">
        <f t="shared" si="28"/>
        <v>0</v>
      </c>
      <c r="I85" s="13">
        <f t="shared" si="28"/>
        <v>0</v>
      </c>
      <c r="J85" s="13">
        <f t="shared" si="28"/>
        <v>0</v>
      </c>
      <c r="K85" s="13">
        <f t="shared" si="28"/>
        <v>0</v>
      </c>
      <c r="L85" s="13">
        <f t="shared" si="28"/>
        <v>0</v>
      </c>
      <c r="M85" s="13">
        <f t="shared" si="28"/>
        <v>0</v>
      </c>
      <c r="N85" s="13">
        <f t="shared" si="28"/>
        <v>0</v>
      </c>
    </row>
    <row r="86" spans="1:14" ht="39.75" customHeight="1">
      <c r="A86" s="10">
        <v>2441</v>
      </c>
      <c r="B86" s="11" t="s">
        <v>237</v>
      </c>
      <c r="C86" s="10" t="s">
        <v>180</v>
      </c>
      <c r="D86" s="10" t="s">
        <v>180</v>
      </c>
      <c r="E86" s="10" t="s">
        <v>162</v>
      </c>
      <c r="F86" s="13">
        <f>SUM(G86,H86)</f>
        <v>0</v>
      </c>
      <c r="G86" s="13">
        <v>0</v>
      </c>
      <c r="H86" s="13">
        <v>0</v>
      </c>
      <c r="I86" s="13">
        <f>SUM(J86,K86)</f>
        <v>0</v>
      </c>
      <c r="J86" s="13">
        <v>0</v>
      </c>
      <c r="K86" s="13">
        <v>0</v>
      </c>
      <c r="L86" s="13">
        <f>SUM(M86,N86)</f>
        <v>0</v>
      </c>
      <c r="M86" s="13">
        <v>0</v>
      </c>
      <c r="N86" s="13">
        <v>0</v>
      </c>
    </row>
    <row r="87" spans="1:14" ht="39.75" customHeight="1">
      <c r="A87" s="10">
        <v>2442</v>
      </c>
      <c r="B87" s="11" t="s">
        <v>238</v>
      </c>
      <c r="C87" s="10" t="s">
        <v>180</v>
      </c>
      <c r="D87" s="10" t="s">
        <v>180</v>
      </c>
      <c r="E87" s="10" t="s">
        <v>169</v>
      </c>
      <c r="F87" s="13">
        <f>SUM(G87,H87)</f>
        <v>0</v>
      </c>
      <c r="G87" s="13">
        <v>0</v>
      </c>
      <c r="H87" s="13">
        <v>0</v>
      </c>
      <c r="I87" s="13">
        <f>SUM(J87,K87)</f>
        <v>0</v>
      </c>
      <c r="J87" s="13">
        <v>0</v>
      </c>
      <c r="K87" s="13">
        <v>0</v>
      </c>
      <c r="L87" s="13">
        <f>SUM(M87,N87)</f>
        <v>0</v>
      </c>
      <c r="M87" s="13">
        <v>0</v>
      </c>
      <c r="N87" s="13">
        <v>0</v>
      </c>
    </row>
    <row r="88" spans="1:14" ht="39.75" customHeight="1">
      <c r="A88" s="10">
        <v>2443</v>
      </c>
      <c r="B88" s="11" t="s">
        <v>239</v>
      </c>
      <c r="C88" s="10" t="s">
        <v>180</v>
      </c>
      <c r="D88" s="10" t="s">
        <v>180</v>
      </c>
      <c r="E88" s="10" t="s">
        <v>171</v>
      </c>
      <c r="F88" s="13">
        <f>SUM(G88,H88)</f>
        <v>0</v>
      </c>
      <c r="G88" s="13">
        <v>0</v>
      </c>
      <c r="H88" s="13">
        <v>0</v>
      </c>
      <c r="I88" s="13">
        <f>SUM(J88,K88)</f>
        <v>0</v>
      </c>
      <c r="J88" s="13">
        <v>0</v>
      </c>
      <c r="K88" s="13">
        <v>0</v>
      </c>
      <c r="L88" s="13">
        <f>SUM(M88,N88)</f>
        <v>0</v>
      </c>
      <c r="M88" s="13">
        <v>0</v>
      </c>
      <c r="N88" s="13">
        <v>0</v>
      </c>
    </row>
    <row r="89" spans="1:14" ht="39.75" customHeight="1">
      <c r="A89" s="10">
        <v>2450</v>
      </c>
      <c r="B89" s="11" t="s">
        <v>240</v>
      </c>
      <c r="C89" s="10" t="s">
        <v>180</v>
      </c>
      <c r="D89" s="10" t="s">
        <v>183</v>
      </c>
      <c r="E89" s="10" t="s">
        <v>163</v>
      </c>
      <c r="F89" s="13">
        <f aca="true" t="shared" si="29" ref="F89:N89">SUM(F90:F94)</f>
        <v>411729057.3</v>
      </c>
      <c r="G89" s="13">
        <f t="shared" si="29"/>
        <v>34860000</v>
      </c>
      <c r="H89" s="13">
        <f t="shared" si="29"/>
        <v>376869057.3</v>
      </c>
      <c r="I89" s="13">
        <f t="shared" si="29"/>
        <v>396929057.3</v>
      </c>
      <c r="J89" s="13">
        <f t="shared" si="29"/>
        <v>36060000</v>
      </c>
      <c r="K89" s="13">
        <f t="shared" si="29"/>
        <v>360869057.3</v>
      </c>
      <c r="L89" s="13">
        <f t="shared" si="29"/>
        <v>42272532</v>
      </c>
      <c r="M89" s="13">
        <f t="shared" si="29"/>
        <v>10334321</v>
      </c>
      <c r="N89" s="13">
        <f t="shared" si="29"/>
        <v>31938211</v>
      </c>
    </row>
    <row r="90" spans="1:14" ht="39.75" customHeight="1">
      <c r="A90" s="10">
        <v>2451</v>
      </c>
      <c r="B90" s="11" t="s">
        <v>241</v>
      </c>
      <c r="C90" s="10" t="s">
        <v>180</v>
      </c>
      <c r="D90" s="10" t="s">
        <v>183</v>
      </c>
      <c r="E90" s="10" t="s">
        <v>162</v>
      </c>
      <c r="F90" s="13">
        <f>SUM(G90,H90)</f>
        <v>411729057.3</v>
      </c>
      <c r="G90" s="13">
        <v>34860000</v>
      </c>
      <c r="H90" s="13">
        <v>376869057.3</v>
      </c>
      <c r="I90" s="13">
        <f>SUM(J90,K90)</f>
        <v>396929057.3</v>
      </c>
      <c r="J90" s="13">
        <v>36060000</v>
      </c>
      <c r="K90" s="13">
        <v>360869057.3</v>
      </c>
      <c r="L90" s="13">
        <f>SUM(M90,N90)</f>
        <v>42272532</v>
      </c>
      <c r="M90" s="13">
        <v>10334321</v>
      </c>
      <c r="N90" s="13">
        <v>31938211</v>
      </c>
    </row>
    <row r="91" spans="1:14" ht="39.75" customHeight="1">
      <c r="A91" s="10">
        <v>2452</v>
      </c>
      <c r="B91" s="11" t="s">
        <v>242</v>
      </c>
      <c r="C91" s="10" t="s">
        <v>180</v>
      </c>
      <c r="D91" s="10" t="s">
        <v>183</v>
      </c>
      <c r="E91" s="10" t="s">
        <v>169</v>
      </c>
      <c r="F91" s="13">
        <f>SUM(G91,H91)</f>
        <v>0</v>
      </c>
      <c r="G91" s="13">
        <v>0</v>
      </c>
      <c r="H91" s="13">
        <v>0</v>
      </c>
      <c r="I91" s="13">
        <f>SUM(J91,K91)</f>
        <v>0</v>
      </c>
      <c r="J91" s="13">
        <v>0</v>
      </c>
      <c r="K91" s="13">
        <v>0</v>
      </c>
      <c r="L91" s="13">
        <f>SUM(M91,N91)</f>
        <v>0</v>
      </c>
      <c r="M91" s="13">
        <v>0</v>
      </c>
      <c r="N91" s="13">
        <v>0</v>
      </c>
    </row>
    <row r="92" spans="1:14" ht="39.75" customHeight="1">
      <c r="A92" s="10">
        <v>2453</v>
      </c>
      <c r="B92" s="11" t="s">
        <v>243</v>
      </c>
      <c r="C92" s="10" t="s">
        <v>180</v>
      </c>
      <c r="D92" s="10" t="s">
        <v>183</v>
      </c>
      <c r="E92" s="10" t="s">
        <v>171</v>
      </c>
      <c r="F92" s="13">
        <f>SUM(G92,H92)</f>
        <v>0</v>
      </c>
      <c r="G92" s="13">
        <v>0</v>
      </c>
      <c r="H92" s="13">
        <v>0</v>
      </c>
      <c r="I92" s="13">
        <f>SUM(J92,K92)</f>
        <v>0</v>
      </c>
      <c r="J92" s="13">
        <v>0</v>
      </c>
      <c r="K92" s="13">
        <v>0</v>
      </c>
      <c r="L92" s="13">
        <f>SUM(M92,N92)</f>
        <v>0</v>
      </c>
      <c r="M92" s="13">
        <v>0</v>
      </c>
      <c r="N92" s="13">
        <v>0</v>
      </c>
    </row>
    <row r="93" spans="1:14" ht="39.75" customHeight="1">
      <c r="A93" s="10">
        <v>2454</v>
      </c>
      <c r="B93" s="11" t="s">
        <v>244</v>
      </c>
      <c r="C93" s="10" t="s">
        <v>180</v>
      </c>
      <c r="D93" s="10" t="s">
        <v>183</v>
      </c>
      <c r="E93" s="10" t="s">
        <v>180</v>
      </c>
      <c r="F93" s="13">
        <f>SUM(G93,H93)</f>
        <v>0</v>
      </c>
      <c r="G93" s="13">
        <v>0</v>
      </c>
      <c r="H93" s="13">
        <v>0</v>
      </c>
      <c r="I93" s="13">
        <f>SUM(J93,K93)</f>
        <v>0</v>
      </c>
      <c r="J93" s="13">
        <v>0</v>
      </c>
      <c r="K93" s="13">
        <v>0</v>
      </c>
      <c r="L93" s="13">
        <f>SUM(M93,N93)</f>
        <v>0</v>
      </c>
      <c r="M93" s="13">
        <v>0</v>
      </c>
      <c r="N93" s="13">
        <v>0</v>
      </c>
    </row>
    <row r="94" spans="1:14" ht="39.75" customHeight="1">
      <c r="A94" s="10">
        <v>2455</v>
      </c>
      <c r="B94" s="11" t="s">
        <v>245</v>
      </c>
      <c r="C94" s="10" t="s">
        <v>180</v>
      </c>
      <c r="D94" s="10" t="s">
        <v>183</v>
      </c>
      <c r="E94" s="10" t="s">
        <v>183</v>
      </c>
      <c r="F94" s="13">
        <f>SUM(G94,H94)</f>
        <v>0</v>
      </c>
      <c r="G94" s="13">
        <v>0</v>
      </c>
      <c r="H94" s="13">
        <v>0</v>
      </c>
      <c r="I94" s="13">
        <f>SUM(J94,K94)</f>
        <v>0</v>
      </c>
      <c r="J94" s="13">
        <v>0</v>
      </c>
      <c r="K94" s="13">
        <v>0</v>
      </c>
      <c r="L94" s="13">
        <f>SUM(M94,N94)</f>
        <v>0</v>
      </c>
      <c r="M94" s="13">
        <v>0</v>
      </c>
      <c r="N94" s="13">
        <v>0</v>
      </c>
    </row>
    <row r="95" spans="1:14" ht="39.75" customHeight="1">
      <c r="A95" s="10">
        <v>2460</v>
      </c>
      <c r="B95" s="11" t="s">
        <v>246</v>
      </c>
      <c r="C95" s="10" t="s">
        <v>180</v>
      </c>
      <c r="D95" s="10" t="s">
        <v>186</v>
      </c>
      <c r="E95" s="10" t="s">
        <v>163</v>
      </c>
      <c r="F95" s="13">
        <f aca="true" t="shared" si="30" ref="F95:N95">SUM(F96)</f>
        <v>0</v>
      </c>
      <c r="G95" s="13">
        <f t="shared" si="30"/>
        <v>0</v>
      </c>
      <c r="H95" s="13">
        <f t="shared" si="30"/>
        <v>0</v>
      </c>
      <c r="I95" s="13">
        <f t="shared" si="30"/>
        <v>0</v>
      </c>
      <c r="J95" s="13">
        <f t="shared" si="30"/>
        <v>0</v>
      </c>
      <c r="K95" s="13">
        <f t="shared" si="30"/>
        <v>0</v>
      </c>
      <c r="L95" s="13">
        <f t="shared" si="30"/>
        <v>0</v>
      </c>
      <c r="M95" s="13">
        <f t="shared" si="30"/>
        <v>0</v>
      </c>
      <c r="N95" s="13">
        <f t="shared" si="30"/>
        <v>0</v>
      </c>
    </row>
    <row r="96" spans="1:14" ht="39.75" customHeight="1">
      <c r="A96" s="10">
        <v>2461</v>
      </c>
      <c r="B96" s="11" t="s">
        <v>246</v>
      </c>
      <c r="C96" s="10" t="s">
        <v>180</v>
      </c>
      <c r="D96" s="10" t="s">
        <v>186</v>
      </c>
      <c r="E96" s="10" t="s">
        <v>162</v>
      </c>
      <c r="F96" s="13">
        <f>SUM(G96,H96)</f>
        <v>0</v>
      </c>
      <c r="G96" s="13">
        <v>0</v>
      </c>
      <c r="H96" s="13">
        <v>0</v>
      </c>
      <c r="I96" s="13">
        <f>SUM(J96,K96)</f>
        <v>0</v>
      </c>
      <c r="J96" s="13">
        <v>0</v>
      </c>
      <c r="K96" s="13">
        <v>0</v>
      </c>
      <c r="L96" s="13">
        <f>SUM(M96,N96)</f>
        <v>0</v>
      </c>
      <c r="M96" s="13">
        <v>0</v>
      </c>
      <c r="N96" s="13">
        <v>0</v>
      </c>
    </row>
    <row r="97" spans="1:14" ht="39.75" customHeight="1">
      <c r="A97" s="10">
        <v>2470</v>
      </c>
      <c r="B97" s="11" t="s">
        <v>247</v>
      </c>
      <c r="C97" s="10" t="s">
        <v>180</v>
      </c>
      <c r="D97" s="10" t="s">
        <v>189</v>
      </c>
      <c r="E97" s="10" t="s">
        <v>163</v>
      </c>
      <c r="F97" s="13">
        <f aca="true" t="shared" si="31" ref="F97:N97">SUM(F98:F101)</f>
        <v>3200000</v>
      </c>
      <c r="G97" s="13">
        <f t="shared" si="31"/>
        <v>3200000</v>
      </c>
      <c r="H97" s="13">
        <f t="shared" si="31"/>
        <v>0</v>
      </c>
      <c r="I97" s="13">
        <f t="shared" si="31"/>
        <v>3900000</v>
      </c>
      <c r="J97" s="13">
        <f t="shared" si="31"/>
        <v>3900000</v>
      </c>
      <c r="K97" s="13">
        <f t="shared" si="31"/>
        <v>0</v>
      </c>
      <c r="L97" s="13">
        <f t="shared" si="31"/>
        <v>616000</v>
      </c>
      <c r="M97" s="13">
        <f t="shared" si="31"/>
        <v>616000</v>
      </c>
      <c r="N97" s="13">
        <f t="shared" si="31"/>
        <v>0</v>
      </c>
    </row>
    <row r="98" spans="1:14" ht="39.75" customHeight="1">
      <c r="A98" s="10">
        <v>2471</v>
      </c>
      <c r="B98" s="11" t="s">
        <v>248</v>
      </c>
      <c r="C98" s="10" t="s">
        <v>180</v>
      </c>
      <c r="D98" s="10" t="s">
        <v>189</v>
      </c>
      <c r="E98" s="10" t="s">
        <v>162</v>
      </c>
      <c r="F98" s="13">
        <f>SUM(G98,H98)</f>
        <v>0</v>
      </c>
      <c r="G98" s="13">
        <v>0</v>
      </c>
      <c r="H98" s="13">
        <v>0</v>
      </c>
      <c r="I98" s="13">
        <f>SUM(J98,K98)</f>
        <v>0</v>
      </c>
      <c r="J98" s="13">
        <v>0</v>
      </c>
      <c r="K98" s="13">
        <v>0</v>
      </c>
      <c r="L98" s="13">
        <f>SUM(M98,N98)</f>
        <v>0</v>
      </c>
      <c r="M98" s="13">
        <v>0</v>
      </c>
      <c r="N98" s="13">
        <v>0</v>
      </c>
    </row>
    <row r="99" spans="1:14" ht="39.75" customHeight="1">
      <c r="A99" s="10">
        <v>2472</v>
      </c>
      <c r="B99" s="11" t="s">
        <v>249</v>
      </c>
      <c r="C99" s="10" t="s">
        <v>180</v>
      </c>
      <c r="D99" s="10" t="s">
        <v>189</v>
      </c>
      <c r="E99" s="10" t="s">
        <v>169</v>
      </c>
      <c r="F99" s="13">
        <f>SUM(G99,H99)</f>
        <v>0</v>
      </c>
      <c r="G99" s="13">
        <v>0</v>
      </c>
      <c r="H99" s="13">
        <v>0</v>
      </c>
      <c r="I99" s="13">
        <f>SUM(J99,K99)</f>
        <v>0</v>
      </c>
      <c r="J99" s="13">
        <v>0</v>
      </c>
      <c r="K99" s="13">
        <v>0</v>
      </c>
      <c r="L99" s="13">
        <f>SUM(M99,N99)</f>
        <v>0</v>
      </c>
      <c r="M99" s="13">
        <v>0</v>
      </c>
      <c r="N99" s="13">
        <v>0</v>
      </c>
    </row>
    <row r="100" spans="1:14" ht="39.75" customHeight="1">
      <c r="A100" s="10">
        <v>2473</v>
      </c>
      <c r="B100" s="11" t="s">
        <v>250</v>
      </c>
      <c r="C100" s="10" t="s">
        <v>180</v>
      </c>
      <c r="D100" s="10" t="s">
        <v>189</v>
      </c>
      <c r="E100" s="10" t="s">
        <v>171</v>
      </c>
      <c r="F100" s="13">
        <f>SUM(G100,H100)</f>
        <v>3200000</v>
      </c>
      <c r="G100" s="13">
        <v>3200000</v>
      </c>
      <c r="H100" s="13">
        <v>0</v>
      </c>
      <c r="I100" s="13">
        <f>SUM(J100,K100)</f>
        <v>3900000</v>
      </c>
      <c r="J100" s="13">
        <v>3900000</v>
      </c>
      <c r="K100" s="13">
        <v>0</v>
      </c>
      <c r="L100" s="13">
        <f>SUM(M100,N100)</f>
        <v>616000</v>
      </c>
      <c r="M100" s="13">
        <v>616000</v>
      </c>
      <c r="N100" s="13">
        <v>0</v>
      </c>
    </row>
    <row r="101" spans="1:14" ht="39.75" customHeight="1">
      <c r="A101" s="10">
        <v>2474</v>
      </c>
      <c r="B101" s="11" t="s">
        <v>251</v>
      </c>
      <c r="C101" s="10" t="s">
        <v>180</v>
      </c>
      <c r="D101" s="10" t="s">
        <v>189</v>
      </c>
      <c r="E101" s="10" t="s">
        <v>180</v>
      </c>
      <c r="F101" s="13">
        <f>SUM(G101,H101)</f>
        <v>0</v>
      </c>
      <c r="G101" s="13">
        <v>0</v>
      </c>
      <c r="H101" s="13">
        <v>0</v>
      </c>
      <c r="I101" s="13">
        <f>SUM(J101,K101)</f>
        <v>0</v>
      </c>
      <c r="J101" s="13">
        <v>0</v>
      </c>
      <c r="K101" s="13">
        <v>0</v>
      </c>
      <c r="L101" s="13">
        <f>SUM(M101,N101)</f>
        <v>0</v>
      </c>
      <c r="M101" s="13">
        <v>0</v>
      </c>
      <c r="N101" s="13">
        <v>0</v>
      </c>
    </row>
    <row r="102" spans="1:14" ht="39.75" customHeight="1">
      <c r="A102" s="10">
        <v>2480</v>
      </c>
      <c r="B102" s="11" t="s">
        <v>252</v>
      </c>
      <c r="C102" s="10" t="s">
        <v>180</v>
      </c>
      <c r="D102" s="10" t="s">
        <v>191</v>
      </c>
      <c r="E102" s="10" t="s">
        <v>163</v>
      </c>
      <c r="F102" s="13">
        <f aca="true" t="shared" si="32" ref="F102:N102">SUM(F103:F109)</f>
        <v>0</v>
      </c>
      <c r="G102" s="13">
        <f t="shared" si="32"/>
        <v>0</v>
      </c>
      <c r="H102" s="13">
        <f t="shared" si="32"/>
        <v>0</v>
      </c>
      <c r="I102" s="13">
        <f t="shared" si="32"/>
        <v>0</v>
      </c>
      <c r="J102" s="13">
        <f t="shared" si="32"/>
        <v>0</v>
      </c>
      <c r="K102" s="13">
        <f t="shared" si="32"/>
        <v>0</v>
      </c>
      <c r="L102" s="13">
        <f t="shared" si="32"/>
        <v>0</v>
      </c>
      <c r="M102" s="13">
        <f t="shared" si="32"/>
        <v>0</v>
      </c>
      <c r="N102" s="13">
        <f t="shared" si="32"/>
        <v>0</v>
      </c>
    </row>
    <row r="103" spans="1:14" ht="39.75" customHeight="1">
      <c r="A103" s="10">
        <v>2481</v>
      </c>
      <c r="B103" s="11" t="s">
        <v>253</v>
      </c>
      <c r="C103" s="10" t="s">
        <v>180</v>
      </c>
      <c r="D103" s="10" t="s">
        <v>191</v>
      </c>
      <c r="E103" s="10" t="s">
        <v>162</v>
      </c>
      <c r="F103" s="13">
        <f aca="true" t="shared" si="33" ref="F103:F109">SUM(G103,H103)</f>
        <v>0</v>
      </c>
      <c r="G103" s="13">
        <v>0</v>
      </c>
      <c r="H103" s="13">
        <v>0</v>
      </c>
      <c r="I103" s="13">
        <f aca="true" t="shared" si="34" ref="I103:I109">SUM(J103,K103)</f>
        <v>0</v>
      </c>
      <c r="J103" s="13">
        <v>0</v>
      </c>
      <c r="K103" s="13">
        <v>0</v>
      </c>
      <c r="L103" s="13">
        <f aca="true" t="shared" si="35" ref="L103:L109">SUM(M103,N103)</f>
        <v>0</v>
      </c>
      <c r="M103" s="13">
        <v>0</v>
      </c>
      <c r="N103" s="13">
        <v>0</v>
      </c>
    </row>
    <row r="104" spans="1:14" ht="39.75" customHeight="1">
      <c r="A104" s="10">
        <v>2482</v>
      </c>
      <c r="B104" s="11" t="s">
        <v>254</v>
      </c>
      <c r="C104" s="10" t="s">
        <v>180</v>
      </c>
      <c r="D104" s="10" t="s">
        <v>191</v>
      </c>
      <c r="E104" s="10" t="s">
        <v>169</v>
      </c>
      <c r="F104" s="13">
        <f t="shared" si="33"/>
        <v>0</v>
      </c>
      <c r="G104" s="13">
        <v>0</v>
      </c>
      <c r="H104" s="13">
        <v>0</v>
      </c>
      <c r="I104" s="13">
        <f t="shared" si="34"/>
        <v>0</v>
      </c>
      <c r="J104" s="13">
        <v>0</v>
      </c>
      <c r="K104" s="13">
        <v>0</v>
      </c>
      <c r="L104" s="13">
        <f t="shared" si="35"/>
        <v>0</v>
      </c>
      <c r="M104" s="13">
        <v>0</v>
      </c>
      <c r="N104" s="13">
        <v>0</v>
      </c>
    </row>
    <row r="105" spans="1:14" ht="39.75" customHeight="1">
      <c r="A105" s="10">
        <v>2483</v>
      </c>
      <c r="B105" s="11" t="s">
        <v>255</v>
      </c>
      <c r="C105" s="10" t="s">
        <v>180</v>
      </c>
      <c r="D105" s="10" t="s">
        <v>191</v>
      </c>
      <c r="E105" s="10" t="s">
        <v>171</v>
      </c>
      <c r="F105" s="13">
        <f t="shared" si="33"/>
        <v>0</v>
      </c>
      <c r="G105" s="13">
        <v>0</v>
      </c>
      <c r="H105" s="13">
        <v>0</v>
      </c>
      <c r="I105" s="13">
        <f t="shared" si="34"/>
        <v>0</v>
      </c>
      <c r="J105" s="13">
        <v>0</v>
      </c>
      <c r="K105" s="13">
        <v>0</v>
      </c>
      <c r="L105" s="13">
        <f t="shared" si="35"/>
        <v>0</v>
      </c>
      <c r="M105" s="13">
        <v>0</v>
      </c>
      <c r="N105" s="13">
        <v>0</v>
      </c>
    </row>
    <row r="106" spans="1:14" ht="39.75" customHeight="1">
      <c r="A106" s="10">
        <v>2484</v>
      </c>
      <c r="B106" s="11" t="s">
        <v>256</v>
      </c>
      <c r="C106" s="10" t="s">
        <v>180</v>
      </c>
      <c r="D106" s="10" t="s">
        <v>191</v>
      </c>
      <c r="E106" s="10" t="s">
        <v>180</v>
      </c>
      <c r="F106" s="13">
        <f t="shared" si="33"/>
        <v>0</v>
      </c>
      <c r="G106" s="13">
        <v>0</v>
      </c>
      <c r="H106" s="13">
        <v>0</v>
      </c>
      <c r="I106" s="13">
        <f t="shared" si="34"/>
        <v>0</v>
      </c>
      <c r="J106" s="13">
        <v>0</v>
      </c>
      <c r="K106" s="13">
        <v>0</v>
      </c>
      <c r="L106" s="13">
        <f t="shared" si="35"/>
        <v>0</v>
      </c>
      <c r="M106" s="13">
        <v>0</v>
      </c>
      <c r="N106" s="13">
        <v>0</v>
      </c>
    </row>
    <row r="107" spans="1:14" ht="39.75" customHeight="1">
      <c r="A107" s="10">
        <v>2485</v>
      </c>
      <c r="B107" s="11" t="s">
        <v>257</v>
      </c>
      <c r="C107" s="10" t="s">
        <v>180</v>
      </c>
      <c r="D107" s="10" t="s">
        <v>191</v>
      </c>
      <c r="E107" s="10" t="s">
        <v>183</v>
      </c>
      <c r="F107" s="13">
        <f t="shared" si="33"/>
        <v>0</v>
      </c>
      <c r="G107" s="13">
        <v>0</v>
      </c>
      <c r="H107" s="13">
        <v>0</v>
      </c>
      <c r="I107" s="13">
        <f t="shared" si="34"/>
        <v>0</v>
      </c>
      <c r="J107" s="13">
        <v>0</v>
      </c>
      <c r="K107" s="13">
        <v>0</v>
      </c>
      <c r="L107" s="13">
        <f t="shared" si="35"/>
        <v>0</v>
      </c>
      <c r="M107" s="13">
        <v>0</v>
      </c>
      <c r="N107" s="13">
        <v>0</v>
      </c>
    </row>
    <row r="108" spans="1:14" ht="39.75" customHeight="1">
      <c r="A108" s="10">
        <v>2486</v>
      </c>
      <c r="B108" s="11" t="s">
        <v>258</v>
      </c>
      <c r="C108" s="10" t="s">
        <v>180</v>
      </c>
      <c r="D108" s="10" t="s">
        <v>191</v>
      </c>
      <c r="E108" s="10" t="s">
        <v>186</v>
      </c>
      <c r="F108" s="13">
        <f t="shared" si="33"/>
        <v>0</v>
      </c>
      <c r="G108" s="13">
        <v>0</v>
      </c>
      <c r="H108" s="13">
        <v>0</v>
      </c>
      <c r="I108" s="13">
        <f t="shared" si="34"/>
        <v>0</v>
      </c>
      <c r="J108" s="13">
        <v>0</v>
      </c>
      <c r="K108" s="13">
        <v>0</v>
      </c>
      <c r="L108" s="13">
        <f t="shared" si="35"/>
        <v>0</v>
      </c>
      <c r="M108" s="13">
        <v>0</v>
      </c>
      <c r="N108" s="13">
        <v>0</v>
      </c>
    </row>
    <row r="109" spans="1:14" ht="39.75" customHeight="1">
      <c r="A109" s="10">
        <v>2487</v>
      </c>
      <c r="B109" s="11" t="s">
        <v>259</v>
      </c>
      <c r="C109" s="10" t="s">
        <v>180</v>
      </c>
      <c r="D109" s="10" t="s">
        <v>191</v>
      </c>
      <c r="E109" s="10" t="s">
        <v>189</v>
      </c>
      <c r="F109" s="13">
        <f t="shared" si="33"/>
        <v>0</v>
      </c>
      <c r="G109" s="13">
        <v>0</v>
      </c>
      <c r="H109" s="13">
        <v>0</v>
      </c>
      <c r="I109" s="13">
        <f t="shared" si="34"/>
        <v>0</v>
      </c>
      <c r="J109" s="13">
        <v>0</v>
      </c>
      <c r="K109" s="13">
        <v>0</v>
      </c>
      <c r="L109" s="13">
        <f t="shared" si="35"/>
        <v>0</v>
      </c>
      <c r="M109" s="13">
        <v>0</v>
      </c>
      <c r="N109" s="13">
        <v>0</v>
      </c>
    </row>
    <row r="110" spans="1:14" ht="39.75" customHeight="1">
      <c r="A110" s="10">
        <v>2490</v>
      </c>
      <c r="B110" s="11" t="s">
        <v>260</v>
      </c>
      <c r="C110" s="10" t="s">
        <v>180</v>
      </c>
      <c r="D110" s="10" t="s">
        <v>261</v>
      </c>
      <c r="E110" s="10" t="s">
        <v>163</v>
      </c>
      <c r="F110" s="13">
        <f aca="true" t="shared" si="36" ref="F110:N110">SUM(F111)</f>
        <v>-400000000</v>
      </c>
      <c r="G110" s="13">
        <f t="shared" si="36"/>
        <v>0</v>
      </c>
      <c r="H110" s="13">
        <f t="shared" si="36"/>
        <v>-400000000</v>
      </c>
      <c r="I110" s="13">
        <f t="shared" si="36"/>
        <v>-400000000</v>
      </c>
      <c r="J110" s="13">
        <f t="shared" si="36"/>
        <v>0</v>
      </c>
      <c r="K110" s="13">
        <f t="shared" si="36"/>
        <v>-400000000</v>
      </c>
      <c r="L110" s="13">
        <f t="shared" si="36"/>
        <v>-40765891</v>
      </c>
      <c r="M110" s="13">
        <f t="shared" si="36"/>
        <v>0</v>
      </c>
      <c r="N110" s="13">
        <f t="shared" si="36"/>
        <v>-40765891</v>
      </c>
    </row>
    <row r="111" spans="1:14" ht="39.75" customHeight="1">
      <c r="A111" s="10">
        <v>2491</v>
      </c>
      <c r="B111" s="11" t="s">
        <v>260</v>
      </c>
      <c r="C111" s="10" t="s">
        <v>180</v>
      </c>
      <c r="D111" s="10" t="s">
        <v>261</v>
      </c>
      <c r="E111" s="10" t="s">
        <v>162</v>
      </c>
      <c r="F111" s="13">
        <f>SUM(G111,H111)</f>
        <v>-400000000</v>
      </c>
      <c r="G111" s="13">
        <v>0</v>
      </c>
      <c r="H111" s="13">
        <v>-400000000</v>
      </c>
      <c r="I111" s="13">
        <f>SUM(J111,K111)</f>
        <v>-400000000</v>
      </c>
      <c r="J111" s="13">
        <v>0</v>
      </c>
      <c r="K111" s="13">
        <v>-400000000</v>
      </c>
      <c r="L111" s="13">
        <f>SUM(M111,N111)</f>
        <v>-40765891</v>
      </c>
      <c r="M111" s="13">
        <v>0</v>
      </c>
      <c r="N111" s="13">
        <v>-40765891</v>
      </c>
    </row>
    <row r="112" spans="1:14" ht="39.75" customHeight="1">
      <c r="A112" s="10">
        <v>2500</v>
      </c>
      <c r="B112" s="11" t="s">
        <v>262</v>
      </c>
      <c r="C112" s="10" t="s">
        <v>183</v>
      </c>
      <c r="D112" s="10" t="s">
        <v>163</v>
      </c>
      <c r="E112" s="10" t="s">
        <v>163</v>
      </c>
      <c r="F112" s="13">
        <f>SUM(F113,F115,F117,F119,F121,F123)</f>
        <v>101428000</v>
      </c>
      <c r="G112" s="13">
        <f>SUM(G113,G115,G117,G119,G121,G123)</f>
        <v>95428000</v>
      </c>
      <c r="H112" s="13">
        <f>SUM(H113,H115,H117,H119,H121,H123)</f>
        <v>6000000</v>
      </c>
      <c r="I112" s="13">
        <f>SUM(I113,I115,I117,I119,I121,I123)</f>
        <v>112185000</v>
      </c>
      <c r="J112" s="13">
        <f>SUM(J113,J115,J117,J119,J121,J123)</f>
        <v>106185000</v>
      </c>
      <c r="K112" s="13">
        <f>SUM(K113,K115,K117,K119,K121,K123)</f>
        <v>6000000</v>
      </c>
      <c r="L112" s="13">
        <f>SUM(L113,L115,L117,L119,L121,L123)</f>
        <v>41262084</v>
      </c>
      <c r="M112" s="13">
        <f>SUM(M113,M115,M117,M119,M121,M123)</f>
        <v>40446808</v>
      </c>
      <c r="N112" s="13">
        <f>SUM(N113,N115,N117,N119,N121,N123)</f>
        <v>815276</v>
      </c>
    </row>
    <row r="113" spans="1:14" ht="39.75" customHeight="1">
      <c r="A113" s="10">
        <v>2510</v>
      </c>
      <c r="B113" s="11" t="s">
        <v>263</v>
      </c>
      <c r="C113" s="10" t="s">
        <v>183</v>
      </c>
      <c r="D113" s="10" t="s">
        <v>162</v>
      </c>
      <c r="E113" s="10" t="s">
        <v>163</v>
      </c>
      <c r="F113" s="13">
        <f aca="true" t="shared" si="37" ref="F113:N113">SUM(F114)</f>
        <v>101428000</v>
      </c>
      <c r="G113" s="13">
        <f t="shared" si="37"/>
        <v>95428000</v>
      </c>
      <c r="H113" s="13">
        <f t="shared" si="37"/>
        <v>6000000</v>
      </c>
      <c r="I113" s="13">
        <f t="shared" si="37"/>
        <v>103785000</v>
      </c>
      <c r="J113" s="13">
        <f t="shared" si="37"/>
        <v>97785000</v>
      </c>
      <c r="K113" s="13">
        <f t="shared" si="37"/>
        <v>6000000</v>
      </c>
      <c r="L113" s="13">
        <f t="shared" si="37"/>
        <v>39712084</v>
      </c>
      <c r="M113" s="13">
        <f t="shared" si="37"/>
        <v>38896808</v>
      </c>
      <c r="N113" s="13">
        <f t="shared" si="37"/>
        <v>815276</v>
      </c>
    </row>
    <row r="114" spans="1:14" ht="39.75" customHeight="1">
      <c r="A114" s="10">
        <v>2511</v>
      </c>
      <c r="B114" s="11" t="s">
        <v>263</v>
      </c>
      <c r="C114" s="10" t="s">
        <v>183</v>
      </c>
      <c r="D114" s="10" t="s">
        <v>162</v>
      </c>
      <c r="E114" s="10" t="s">
        <v>162</v>
      </c>
      <c r="F114" s="13">
        <f>SUM(G114,H114)</f>
        <v>101428000</v>
      </c>
      <c r="G114" s="13">
        <v>95428000</v>
      </c>
      <c r="H114" s="13">
        <v>6000000</v>
      </c>
      <c r="I114" s="13">
        <f>SUM(J114,K114)</f>
        <v>103785000</v>
      </c>
      <c r="J114" s="13">
        <v>97785000</v>
      </c>
      <c r="K114" s="13">
        <v>6000000</v>
      </c>
      <c r="L114" s="13">
        <f>SUM(M114,N114)</f>
        <v>39712084</v>
      </c>
      <c r="M114" s="13">
        <v>38896808</v>
      </c>
      <c r="N114" s="13">
        <v>815276</v>
      </c>
    </row>
    <row r="115" spans="1:14" ht="39.75" customHeight="1">
      <c r="A115" s="10">
        <v>2520</v>
      </c>
      <c r="B115" s="11" t="s">
        <v>264</v>
      </c>
      <c r="C115" s="10" t="s">
        <v>183</v>
      </c>
      <c r="D115" s="10" t="s">
        <v>169</v>
      </c>
      <c r="E115" s="10" t="s">
        <v>163</v>
      </c>
      <c r="F115" s="13">
        <f aca="true" t="shared" si="38" ref="F115:N115">SUM(F116)</f>
        <v>0</v>
      </c>
      <c r="G115" s="13">
        <f t="shared" si="38"/>
        <v>0</v>
      </c>
      <c r="H115" s="13">
        <f t="shared" si="38"/>
        <v>0</v>
      </c>
      <c r="I115" s="13">
        <f t="shared" si="38"/>
        <v>0</v>
      </c>
      <c r="J115" s="13">
        <f t="shared" si="38"/>
        <v>0</v>
      </c>
      <c r="K115" s="13">
        <f t="shared" si="38"/>
        <v>0</v>
      </c>
      <c r="L115" s="13">
        <f t="shared" si="38"/>
        <v>0</v>
      </c>
      <c r="M115" s="13">
        <f t="shared" si="38"/>
        <v>0</v>
      </c>
      <c r="N115" s="13">
        <f t="shared" si="38"/>
        <v>0</v>
      </c>
    </row>
    <row r="116" spans="1:14" ht="39.75" customHeight="1">
      <c r="A116" s="10">
        <v>2521</v>
      </c>
      <c r="B116" s="11" t="s">
        <v>265</v>
      </c>
      <c r="C116" s="10" t="s">
        <v>183</v>
      </c>
      <c r="D116" s="10" t="s">
        <v>169</v>
      </c>
      <c r="E116" s="10" t="s">
        <v>162</v>
      </c>
      <c r="F116" s="13">
        <f>SUM(G116,H116)</f>
        <v>0</v>
      </c>
      <c r="G116" s="13">
        <v>0</v>
      </c>
      <c r="H116" s="13">
        <v>0</v>
      </c>
      <c r="I116" s="13">
        <f>SUM(J116,K116)</f>
        <v>0</v>
      </c>
      <c r="J116" s="13">
        <v>0</v>
      </c>
      <c r="K116" s="13">
        <v>0</v>
      </c>
      <c r="L116" s="13">
        <f>SUM(M116,N116)</f>
        <v>0</v>
      </c>
      <c r="M116" s="13">
        <v>0</v>
      </c>
      <c r="N116" s="13">
        <v>0</v>
      </c>
    </row>
    <row r="117" spans="1:14" ht="39.75" customHeight="1">
      <c r="A117" s="10">
        <v>2530</v>
      </c>
      <c r="B117" s="11" t="s">
        <v>266</v>
      </c>
      <c r="C117" s="10" t="s">
        <v>183</v>
      </c>
      <c r="D117" s="10" t="s">
        <v>171</v>
      </c>
      <c r="E117" s="10" t="s">
        <v>163</v>
      </c>
      <c r="F117" s="13">
        <f aca="true" t="shared" si="39" ref="F117:N117">SUM(F118)</f>
        <v>0</v>
      </c>
      <c r="G117" s="13">
        <f t="shared" si="39"/>
        <v>0</v>
      </c>
      <c r="H117" s="13">
        <f t="shared" si="39"/>
        <v>0</v>
      </c>
      <c r="I117" s="13">
        <f t="shared" si="39"/>
        <v>0</v>
      </c>
      <c r="J117" s="13">
        <f t="shared" si="39"/>
        <v>0</v>
      </c>
      <c r="K117" s="13">
        <f t="shared" si="39"/>
        <v>0</v>
      </c>
      <c r="L117" s="13">
        <f t="shared" si="39"/>
        <v>0</v>
      </c>
      <c r="M117" s="13">
        <f t="shared" si="39"/>
        <v>0</v>
      </c>
      <c r="N117" s="13">
        <f t="shared" si="39"/>
        <v>0</v>
      </c>
    </row>
    <row r="118" spans="1:14" ht="39.75" customHeight="1">
      <c r="A118" s="10">
        <v>2531</v>
      </c>
      <c r="B118" s="11" t="s">
        <v>266</v>
      </c>
      <c r="C118" s="10" t="s">
        <v>183</v>
      </c>
      <c r="D118" s="10" t="s">
        <v>171</v>
      </c>
      <c r="E118" s="10" t="s">
        <v>162</v>
      </c>
      <c r="F118" s="13">
        <f>SUM(G118,H118)</f>
        <v>0</v>
      </c>
      <c r="G118" s="13">
        <v>0</v>
      </c>
      <c r="H118" s="13">
        <v>0</v>
      </c>
      <c r="I118" s="13">
        <f>SUM(J118,K118)</f>
        <v>0</v>
      </c>
      <c r="J118" s="13">
        <v>0</v>
      </c>
      <c r="K118" s="13">
        <v>0</v>
      </c>
      <c r="L118" s="13">
        <f>SUM(M118,N118)</f>
        <v>0</v>
      </c>
      <c r="M118" s="13">
        <v>0</v>
      </c>
      <c r="N118" s="13">
        <v>0</v>
      </c>
    </row>
    <row r="119" spans="1:14" ht="39.75" customHeight="1">
      <c r="A119" s="10">
        <v>2540</v>
      </c>
      <c r="B119" s="11" t="s">
        <v>267</v>
      </c>
      <c r="C119" s="10" t="s">
        <v>183</v>
      </c>
      <c r="D119" s="10" t="s">
        <v>180</v>
      </c>
      <c r="E119" s="10" t="s">
        <v>163</v>
      </c>
      <c r="F119" s="13">
        <f aca="true" t="shared" si="40" ref="F119:N119">SUM(F120)</f>
        <v>0</v>
      </c>
      <c r="G119" s="13">
        <f t="shared" si="40"/>
        <v>0</v>
      </c>
      <c r="H119" s="13">
        <f t="shared" si="40"/>
        <v>0</v>
      </c>
      <c r="I119" s="13">
        <f t="shared" si="40"/>
        <v>0</v>
      </c>
      <c r="J119" s="13">
        <f t="shared" si="40"/>
        <v>0</v>
      </c>
      <c r="K119" s="13">
        <f t="shared" si="40"/>
        <v>0</v>
      </c>
      <c r="L119" s="13">
        <f t="shared" si="40"/>
        <v>0</v>
      </c>
      <c r="M119" s="13">
        <f t="shared" si="40"/>
        <v>0</v>
      </c>
      <c r="N119" s="13">
        <f t="shared" si="40"/>
        <v>0</v>
      </c>
    </row>
    <row r="120" spans="1:14" ht="39.75" customHeight="1">
      <c r="A120" s="10">
        <v>2541</v>
      </c>
      <c r="B120" s="11" t="s">
        <v>267</v>
      </c>
      <c r="C120" s="10" t="s">
        <v>183</v>
      </c>
      <c r="D120" s="10" t="s">
        <v>180</v>
      </c>
      <c r="E120" s="10" t="s">
        <v>162</v>
      </c>
      <c r="F120" s="13">
        <f>SUM(G120,H120)</f>
        <v>0</v>
      </c>
      <c r="G120" s="13">
        <v>0</v>
      </c>
      <c r="H120" s="13">
        <v>0</v>
      </c>
      <c r="I120" s="13">
        <f>SUM(J120,K120)</f>
        <v>0</v>
      </c>
      <c r="J120" s="13">
        <v>0</v>
      </c>
      <c r="K120" s="13">
        <v>0</v>
      </c>
      <c r="L120" s="13">
        <f>SUM(M120,N120)</f>
        <v>0</v>
      </c>
      <c r="M120" s="13">
        <v>0</v>
      </c>
      <c r="N120" s="13">
        <v>0</v>
      </c>
    </row>
    <row r="121" spans="1:14" ht="39.75" customHeight="1">
      <c r="A121" s="10">
        <v>2550</v>
      </c>
      <c r="B121" s="11" t="s">
        <v>268</v>
      </c>
      <c r="C121" s="10" t="s">
        <v>183</v>
      </c>
      <c r="D121" s="10" t="s">
        <v>183</v>
      </c>
      <c r="E121" s="10" t="s">
        <v>163</v>
      </c>
      <c r="F121" s="13">
        <f aca="true" t="shared" si="41" ref="F121:N121">SUM(F122)</f>
        <v>0</v>
      </c>
      <c r="G121" s="13">
        <f t="shared" si="41"/>
        <v>0</v>
      </c>
      <c r="H121" s="13">
        <f t="shared" si="41"/>
        <v>0</v>
      </c>
      <c r="I121" s="13">
        <f t="shared" si="41"/>
        <v>0</v>
      </c>
      <c r="J121" s="13">
        <f t="shared" si="41"/>
        <v>0</v>
      </c>
      <c r="K121" s="13">
        <f t="shared" si="41"/>
        <v>0</v>
      </c>
      <c r="L121" s="13">
        <f t="shared" si="41"/>
        <v>0</v>
      </c>
      <c r="M121" s="13">
        <f t="shared" si="41"/>
        <v>0</v>
      </c>
      <c r="N121" s="13">
        <f t="shared" si="41"/>
        <v>0</v>
      </c>
    </row>
    <row r="122" spans="1:14" ht="39.75" customHeight="1">
      <c r="A122" s="10">
        <v>2551</v>
      </c>
      <c r="B122" s="11" t="s">
        <v>268</v>
      </c>
      <c r="C122" s="10" t="s">
        <v>183</v>
      </c>
      <c r="D122" s="10" t="s">
        <v>183</v>
      </c>
      <c r="E122" s="10" t="s">
        <v>162</v>
      </c>
      <c r="F122" s="13">
        <f>SUM(G122,H122)</f>
        <v>0</v>
      </c>
      <c r="G122" s="13">
        <v>0</v>
      </c>
      <c r="H122" s="13">
        <v>0</v>
      </c>
      <c r="I122" s="13">
        <f>SUM(J122,K122)</f>
        <v>0</v>
      </c>
      <c r="J122" s="13">
        <v>0</v>
      </c>
      <c r="K122" s="13">
        <v>0</v>
      </c>
      <c r="L122" s="13">
        <f>SUM(M122,N122)</f>
        <v>0</v>
      </c>
      <c r="M122" s="13">
        <v>0</v>
      </c>
      <c r="N122" s="13">
        <v>0</v>
      </c>
    </row>
    <row r="123" spans="1:14" ht="39.75" customHeight="1">
      <c r="A123" s="10">
        <v>2560</v>
      </c>
      <c r="B123" s="11" t="s">
        <v>269</v>
      </c>
      <c r="C123" s="10" t="s">
        <v>183</v>
      </c>
      <c r="D123" s="10" t="s">
        <v>186</v>
      </c>
      <c r="E123" s="10" t="s">
        <v>163</v>
      </c>
      <c r="F123" s="13">
        <f aca="true" t="shared" si="42" ref="F123:N123">SUM(F124)</f>
        <v>0</v>
      </c>
      <c r="G123" s="13">
        <f t="shared" si="42"/>
        <v>0</v>
      </c>
      <c r="H123" s="13">
        <f t="shared" si="42"/>
        <v>0</v>
      </c>
      <c r="I123" s="13">
        <f t="shared" si="42"/>
        <v>8400000</v>
      </c>
      <c r="J123" s="13">
        <f t="shared" si="42"/>
        <v>8400000</v>
      </c>
      <c r="K123" s="13">
        <f t="shared" si="42"/>
        <v>0</v>
      </c>
      <c r="L123" s="13">
        <f t="shared" si="42"/>
        <v>1550000</v>
      </c>
      <c r="M123" s="13">
        <f t="shared" si="42"/>
        <v>1550000</v>
      </c>
      <c r="N123" s="13">
        <f t="shared" si="42"/>
        <v>0</v>
      </c>
    </row>
    <row r="124" spans="1:14" ht="39.75" customHeight="1">
      <c r="A124" s="10">
        <v>2561</v>
      </c>
      <c r="B124" s="11" t="s">
        <v>269</v>
      </c>
      <c r="C124" s="10" t="s">
        <v>183</v>
      </c>
      <c r="D124" s="10" t="s">
        <v>186</v>
      </c>
      <c r="E124" s="10" t="s">
        <v>162</v>
      </c>
      <c r="F124" s="13">
        <f>SUM(G124,H124)</f>
        <v>0</v>
      </c>
      <c r="G124" s="13">
        <v>0</v>
      </c>
      <c r="H124" s="13">
        <v>0</v>
      </c>
      <c r="I124" s="13">
        <f>SUM(J124,K124)</f>
        <v>8400000</v>
      </c>
      <c r="J124" s="13">
        <v>8400000</v>
      </c>
      <c r="K124" s="13">
        <v>0</v>
      </c>
      <c r="L124" s="13">
        <f>SUM(M124,N124)</f>
        <v>1550000</v>
      </c>
      <c r="M124" s="13">
        <v>1550000</v>
      </c>
      <c r="N124" s="13">
        <v>0</v>
      </c>
    </row>
    <row r="125" spans="1:14" ht="39.75" customHeight="1">
      <c r="A125" s="10">
        <v>2600</v>
      </c>
      <c r="B125" s="11" t="s">
        <v>270</v>
      </c>
      <c r="C125" s="10" t="s">
        <v>186</v>
      </c>
      <c r="D125" s="10" t="s">
        <v>163</v>
      </c>
      <c r="E125" s="10" t="s">
        <v>163</v>
      </c>
      <c r="F125" s="13">
        <f>SUM(F126,F128,F130,F132,F134,F136)</f>
        <v>113908000</v>
      </c>
      <c r="G125" s="13">
        <f>SUM(G126,G128,G130,G132,G134,G136)</f>
        <v>80908000</v>
      </c>
      <c r="H125" s="13">
        <f>SUM(H126,H128,H130,H132,H134,H136)</f>
        <v>33000000</v>
      </c>
      <c r="I125" s="13">
        <f>SUM(I126,I128,I130,I132,I134,I136)</f>
        <v>130484000</v>
      </c>
      <c r="J125" s="13">
        <f>SUM(J126,J128,J130,J132,J134,J136)</f>
        <v>81484000</v>
      </c>
      <c r="K125" s="13">
        <f>SUM(K126,K128,K130,K132,K134,K136)</f>
        <v>49000000</v>
      </c>
      <c r="L125" s="13">
        <f>SUM(L126,L128,L130,L132,L134,L136)</f>
        <v>31151351</v>
      </c>
      <c r="M125" s="13">
        <f>SUM(M126,M128,M130,M132,M134,M136)</f>
        <v>31151351</v>
      </c>
      <c r="N125" s="13">
        <f>SUM(N126,N128,N130,N132,N134,N136)</f>
        <v>0</v>
      </c>
    </row>
    <row r="126" spans="1:14" ht="39.75" customHeight="1">
      <c r="A126" s="10">
        <v>2610</v>
      </c>
      <c r="B126" s="11" t="s">
        <v>271</v>
      </c>
      <c r="C126" s="10" t="s">
        <v>186</v>
      </c>
      <c r="D126" s="10" t="s">
        <v>162</v>
      </c>
      <c r="E126" s="10" t="s">
        <v>163</v>
      </c>
      <c r="F126" s="13">
        <f aca="true" t="shared" si="43" ref="F126:N126">SUM(F127)</f>
        <v>30000000</v>
      </c>
      <c r="G126" s="13">
        <f t="shared" si="43"/>
        <v>0</v>
      </c>
      <c r="H126" s="13">
        <f t="shared" si="43"/>
        <v>30000000</v>
      </c>
      <c r="I126" s="13">
        <f t="shared" si="43"/>
        <v>46000000</v>
      </c>
      <c r="J126" s="13">
        <f t="shared" si="43"/>
        <v>0</v>
      </c>
      <c r="K126" s="13">
        <f t="shared" si="43"/>
        <v>46000000</v>
      </c>
      <c r="L126" s="13">
        <f t="shared" si="43"/>
        <v>0</v>
      </c>
      <c r="M126" s="13">
        <f t="shared" si="43"/>
        <v>0</v>
      </c>
      <c r="N126" s="13">
        <f t="shared" si="43"/>
        <v>0</v>
      </c>
    </row>
    <row r="127" spans="1:14" ht="39.75" customHeight="1">
      <c r="A127" s="10">
        <v>2611</v>
      </c>
      <c r="B127" s="11" t="s">
        <v>271</v>
      </c>
      <c r="C127" s="10" t="s">
        <v>186</v>
      </c>
      <c r="D127" s="10" t="s">
        <v>162</v>
      </c>
      <c r="E127" s="10" t="s">
        <v>162</v>
      </c>
      <c r="F127" s="13">
        <f>SUM(G127,H127)</f>
        <v>30000000</v>
      </c>
      <c r="G127" s="13">
        <v>0</v>
      </c>
      <c r="H127" s="13">
        <v>30000000</v>
      </c>
      <c r="I127" s="13">
        <f>SUM(J127,K127)</f>
        <v>46000000</v>
      </c>
      <c r="J127" s="13">
        <v>0</v>
      </c>
      <c r="K127" s="13">
        <v>46000000</v>
      </c>
      <c r="L127" s="13">
        <f>SUM(M127,N127)</f>
        <v>0</v>
      </c>
      <c r="M127" s="13">
        <v>0</v>
      </c>
      <c r="N127" s="13">
        <v>0</v>
      </c>
    </row>
    <row r="128" spans="1:14" ht="39.75" customHeight="1">
      <c r="A128" s="10">
        <v>2620</v>
      </c>
      <c r="B128" s="11" t="s">
        <v>272</v>
      </c>
      <c r="C128" s="10" t="s">
        <v>186</v>
      </c>
      <c r="D128" s="10" t="s">
        <v>169</v>
      </c>
      <c r="E128" s="10" t="s">
        <v>163</v>
      </c>
      <c r="F128" s="13">
        <f aca="true" t="shared" si="44" ref="F128:N128">SUM(F129)</f>
        <v>0</v>
      </c>
      <c r="G128" s="13">
        <f t="shared" si="44"/>
        <v>0</v>
      </c>
      <c r="H128" s="13">
        <f t="shared" si="44"/>
        <v>0</v>
      </c>
      <c r="I128" s="13">
        <f t="shared" si="44"/>
        <v>0</v>
      </c>
      <c r="J128" s="13">
        <f t="shared" si="44"/>
        <v>0</v>
      </c>
      <c r="K128" s="13">
        <f t="shared" si="44"/>
        <v>0</v>
      </c>
      <c r="L128" s="13">
        <f t="shared" si="44"/>
        <v>0</v>
      </c>
      <c r="M128" s="13">
        <f t="shared" si="44"/>
        <v>0</v>
      </c>
      <c r="N128" s="13">
        <f t="shared" si="44"/>
        <v>0</v>
      </c>
    </row>
    <row r="129" spans="1:14" ht="39.75" customHeight="1">
      <c r="A129" s="10">
        <v>2621</v>
      </c>
      <c r="B129" s="11" t="s">
        <v>272</v>
      </c>
      <c r="C129" s="10" t="s">
        <v>186</v>
      </c>
      <c r="D129" s="10" t="s">
        <v>169</v>
      </c>
      <c r="E129" s="10" t="s">
        <v>162</v>
      </c>
      <c r="F129" s="13">
        <f>SUM(G129,H129)</f>
        <v>0</v>
      </c>
      <c r="G129" s="13">
        <v>0</v>
      </c>
      <c r="H129" s="13">
        <v>0</v>
      </c>
      <c r="I129" s="13">
        <f>SUM(J129,K129)</f>
        <v>0</v>
      </c>
      <c r="J129" s="13">
        <v>0</v>
      </c>
      <c r="K129" s="13">
        <v>0</v>
      </c>
      <c r="L129" s="13">
        <f>SUM(M129,N129)</f>
        <v>0</v>
      </c>
      <c r="M129" s="13">
        <v>0</v>
      </c>
      <c r="N129" s="13">
        <v>0</v>
      </c>
    </row>
    <row r="130" spans="1:14" ht="39.75" customHeight="1">
      <c r="A130" s="10">
        <v>2630</v>
      </c>
      <c r="B130" s="11" t="s">
        <v>273</v>
      </c>
      <c r="C130" s="10" t="s">
        <v>186</v>
      </c>
      <c r="D130" s="10" t="s">
        <v>171</v>
      </c>
      <c r="E130" s="10" t="s">
        <v>163</v>
      </c>
      <c r="F130" s="13">
        <f aca="true" t="shared" si="45" ref="F130:N130">SUM(F131)</f>
        <v>3000000</v>
      </c>
      <c r="G130" s="13">
        <f t="shared" si="45"/>
        <v>3000000</v>
      </c>
      <c r="H130" s="13">
        <f t="shared" si="45"/>
        <v>0</v>
      </c>
      <c r="I130" s="13">
        <f t="shared" si="45"/>
        <v>3000000</v>
      </c>
      <c r="J130" s="13">
        <f t="shared" si="45"/>
        <v>3000000</v>
      </c>
      <c r="K130" s="13">
        <f t="shared" si="45"/>
        <v>0</v>
      </c>
      <c r="L130" s="13">
        <f t="shared" si="45"/>
        <v>525000</v>
      </c>
      <c r="M130" s="13">
        <f t="shared" si="45"/>
        <v>525000</v>
      </c>
      <c r="N130" s="13">
        <f t="shared" si="45"/>
        <v>0</v>
      </c>
    </row>
    <row r="131" spans="1:14" ht="39.75" customHeight="1">
      <c r="A131" s="10">
        <v>2631</v>
      </c>
      <c r="B131" s="11" t="s">
        <v>273</v>
      </c>
      <c r="C131" s="10" t="s">
        <v>186</v>
      </c>
      <c r="D131" s="10" t="s">
        <v>171</v>
      </c>
      <c r="E131" s="10" t="s">
        <v>162</v>
      </c>
      <c r="F131" s="13">
        <f>SUM(G131,H131)</f>
        <v>3000000</v>
      </c>
      <c r="G131" s="13">
        <v>3000000</v>
      </c>
      <c r="H131" s="13">
        <v>0</v>
      </c>
      <c r="I131" s="13">
        <f>SUM(J131,K131)</f>
        <v>3000000</v>
      </c>
      <c r="J131" s="13">
        <v>3000000</v>
      </c>
      <c r="K131" s="13">
        <v>0</v>
      </c>
      <c r="L131" s="13">
        <f>SUM(M131,N131)</f>
        <v>525000</v>
      </c>
      <c r="M131" s="13">
        <v>525000</v>
      </c>
      <c r="N131" s="13">
        <v>0</v>
      </c>
    </row>
    <row r="132" spans="1:14" ht="39.75" customHeight="1">
      <c r="A132" s="10">
        <v>2640</v>
      </c>
      <c r="B132" s="11" t="s">
        <v>274</v>
      </c>
      <c r="C132" s="10" t="s">
        <v>186</v>
      </c>
      <c r="D132" s="10" t="s">
        <v>180</v>
      </c>
      <c r="E132" s="10" t="s">
        <v>163</v>
      </c>
      <c r="F132" s="13">
        <f aca="true" t="shared" si="46" ref="F132:N132">SUM(F133)</f>
        <v>65800000</v>
      </c>
      <c r="G132" s="13">
        <f t="shared" si="46"/>
        <v>62800000</v>
      </c>
      <c r="H132" s="13">
        <f t="shared" si="46"/>
        <v>3000000</v>
      </c>
      <c r="I132" s="13">
        <f t="shared" si="46"/>
        <v>65800000</v>
      </c>
      <c r="J132" s="13">
        <f t="shared" si="46"/>
        <v>62800000</v>
      </c>
      <c r="K132" s="13">
        <f t="shared" si="46"/>
        <v>3000000</v>
      </c>
      <c r="L132" s="13">
        <f t="shared" si="46"/>
        <v>24481659</v>
      </c>
      <c r="M132" s="13">
        <f t="shared" si="46"/>
        <v>24481659</v>
      </c>
      <c r="N132" s="13">
        <f t="shared" si="46"/>
        <v>0</v>
      </c>
    </row>
    <row r="133" spans="1:14" ht="39.75" customHeight="1">
      <c r="A133" s="10">
        <v>2641</v>
      </c>
      <c r="B133" s="11" t="s">
        <v>274</v>
      </c>
      <c r="C133" s="10" t="s">
        <v>186</v>
      </c>
      <c r="D133" s="10" t="s">
        <v>180</v>
      </c>
      <c r="E133" s="10" t="s">
        <v>162</v>
      </c>
      <c r="F133" s="13">
        <f>SUM(G133,H133)</f>
        <v>65800000</v>
      </c>
      <c r="G133" s="13">
        <v>62800000</v>
      </c>
      <c r="H133" s="13">
        <v>3000000</v>
      </c>
      <c r="I133" s="13">
        <f>SUM(J133,K133)</f>
        <v>65800000</v>
      </c>
      <c r="J133" s="13">
        <v>62800000</v>
      </c>
      <c r="K133" s="13">
        <v>3000000</v>
      </c>
      <c r="L133" s="13">
        <f>SUM(M133,N133)</f>
        <v>24481659</v>
      </c>
      <c r="M133" s="13">
        <v>24481659</v>
      </c>
      <c r="N133" s="13">
        <v>0</v>
      </c>
    </row>
    <row r="134" spans="1:14" ht="39.75" customHeight="1">
      <c r="A134" s="10">
        <v>2650</v>
      </c>
      <c r="B134" s="11" t="s">
        <v>275</v>
      </c>
      <c r="C134" s="10" t="s">
        <v>186</v>
      </c>
      <c r="D134" s="10" t="s">
        <v>183</v>
      </c>
      <c r="E134" s="10" t="s">
        <v>163</v>
      </c>
      <c r="F134" s="13">
        <f aca="true" t="shared" si="47" ref="F134:N134">SUM(F135)</f>
        <v>0</v>
      </c>
      <c r="G134" s="13">
        <f t="shared" si="47"/>
        <v>0</v>
      </c>
      <c r="H134" s="13">
        <f t="shared" si="47"/>
        <v>0</v>
      </c>
      <c r="I134" s="13">
        <f t="shared" si="47"/>
        <v>0</v>
      </c>
      <c r="J134" s="13">
        <f t="shared" si="47"/>
        <v>0</v>
      </c>
      <c r="K134" s="13">
        <f t="shared" si="47"/>
        <v>0</v>
      </c>
      <c r="L134" s="13">
        <f t="shared" si="47"/>
        <v>0</v>
      </c>
      <c r="M134" s="13">
        <f t="shared" si="47"/>
        <v>0</v>
      </c>
      <c r="N134" s="13">
        <f t="shared" si="47"/>
        <v>0</v>
      </c>
    </row>
    <row r="135" spans="1:14" ht="39.75" customHeight="1">
      <c r="A135" s="10">
        <v>2651</v>
      </c>
      <c r="B135" s="11" t="s">
        <v>275</v>
      </c>
      <c r="C135" s="10" t="s">
        <v>186</v>
      </c>
      <c r="D135" s="10" t="s">
        <v>183</v>
      </c>
      <c r="E135" s="10" t="s">
        <v>162</v>
      </c>
      <c r="F135" s="13">
        <f>SUM(G135,H135)</f>
        <v>0</v>
      </c>
      <c r="G135" s="13">
        <v>0</v>
      </c>
      <c r="H135" s="13">
        <v>0</v>
      </c>
      <c r="I135" s="13">
        <f>SUM(J135,K135)</f>
        <v>0</v>
      </c>
      <c r="J135" s="13">
        <v>0</v>
      </c>
      <c r="K135" s="13">
        <v>0</v>
      </c>
      <c r="L135" s="13">
        <f>SUM(M135,N135)</f>
        <v>0</v>
      </c>
      <c r="M135" s="13">
        <v>0</v>
      </c>
      <c r="N135" s="13">
        <v>0</v>
      </c>
    </row>
    <row r="136" spans="1:14" ht="39.75" customHeight="1">
      <c r="A136" s="10">
        <v>2660</v>
      </c>
      <c r="B136" s="11" t="s">
        <v>276</v>
      </c>
      <c r="C136" s="10" t="s">
        <v>186</v>
      </c>
      <c r="D136" s="10" t="s">
        <v>186</v>
      </c>
      <c r="E136" s="10" t="s">
        <v>163</v>
      </c>
      <c r="F136" s="13">
        <f aca="true" t="shared" si="48" ref="F136:N136">SUM(F137)</f>
        <v>15108000</v>
      </c>
      <c r="G136" s="13">
        <f t="shared" si="48"/>
        <v>15108000</v>
      </c>
      <c r="H136" s="13">
        <f t="shared" si="48"/>
        <v>0</v>
      </c>
      <c r="I136" s="13">
        <f t="shared" si="48"/>
        <v>15684000</v>
      </c>
      <c r="J136" s="13">
        <f t="shared" si="48"/>
        <v>15684000</v>
      </c>
      <c r="K136" s="13">
        <f t="shared" si="48"/>
        <v>0</v>
      </c>
      <c r="L136" s="13">
        <f t="shared" si="48"/>
        <v>6144692</v>
      </c>
      <c r="M136" s="13">
        <f t="shared" si="48"/>
        <v>6144692</v>
      </c>
      <c r="N136" s="13">
        <f t="shared" si="48"/>
        <v>0</v>
      </c>
    </row>
    <row r="137" spans="1:14" ht="39.75" customHeight="1">
      <c r="A137" s="10">
        <v>2661</v>
      </c>
      <c r="B137" s="11" t="s">
        <v>276</v>
      </c>
      <c r="C137" s="10" t="s">
        <v>186</v>
      </c>
      <c r="D137" s="10" t="s">
        <v>186</v>
      </c>
      <c r="E137" s="10" t="s">
        <v>162</v>
      </c>
      <c r="F137" s="13">
        <f>SUM(G137,H137)</f>
        <v>15108000</v>
      </c>
      <c r="G137" s="13">
        <v>15108000</v>
      </c>
      <c r="H137" s="13">
        <v>0</v>
      </c>
      <c r="I137" s="13">
        <f>SUM(J137,K137)</f>
        <v>15684000</v>
      </c>
      <c r="J137" s="13">
        <v>15684000</v>
      </c>
      <c r="K137" s="13">
        <v>0</v>
      </c>
      <c r="L137" s="13">
        <f>SUM(M137,N137)</f>
        <v>6144692</v>
      </c>
      <c r="M137" s="13">
        <v>6144692</v>
      </c>
      <c r="N137" s="13">
        <v>0</v>
      </c>
    </row>
    <row r="138" spans="1:14" ht="39.75" customHeight="1">
      <c r="A138" s="10">
        <v>2700</v>
      </c>
      <c r="B138" s="11" t="s">
        <v>277</v>
      </c>
      <c r="C138" s="10" t="s">
        <v>189</v>
      </c>
      <c r="D138" s="10" t="s">
        <v>163</v>
      </c>
      <c r="E138" s="10" t="s">
        <v>163</v>
      </c>
      <c r="F138" s="13">
        <f>SUM(F139,F143,F148,F153,F155,F157)</f>
        <v>0</v>
      </c>
      <c r="G138" s="13">
        <f>SUM(G139,G143,G148,G153,G155,G157)</f>
        <v>0</v>
      </c>
      <c r="H138" s="13">
        <f>SUM(H139,H143,H148,H153,H155,H157)</f>
        <v>0</v>
      </c>
      <c r="I138" s="13">
        <f>SUM(I139,I143,I148,I153,I155,I157)</f>
        <v>0</v>
      </c>
      <c r="J138" s="13">
        <f>SUM(J139,J143,J148,J153,J155,J157)</f>
        <v>0</v>
      </c>
      <c r="K138" s="13">
        <f>SUM(K139,K143,K148,K153,K155,K157)</f>
        <v>0</v>
      </c>
      <c r="L138" s="13">
        <f>SUM(L139,L143,L148,L153,L155,L157)</f>
        <v>0</v>
      </c>
      <c r="M138" s="13">
        <f>SUM(M139,M143,M148,M153,M155,M157)</f>
        <v>0</v>
      </c>
      <c r="N138" s="13">
        <f>SUM(N139,N143,N148,N153,N155,N157)</f>
        <v>0</v>
      </c>
    </row>
    <row r="139" spans="1:14" ht="39.75" customHeight="1">
      <c r="A139" s="10">
        <v>2710</v>
      </c>
      <c r="B139" s="11" t="s">
        <v>278</v>
      </c>
      <c r="C139" s="10" t="s">
        <v>189</v>
      </c>
      <c r="D139" s="10" t="s">
        <v>162</v>
      </c>
      <c r="E139" s="10" t="s">
        <v>163</v>
      </c>
      <c r="F139" s="13">
        <f aca="true" t="shared" si="49" ref="F139:N139">SUM(F140:F142)</f>
        <v>0</v>
      </c>
      <c r="G139" s="13">
        <f t="shared" si="49"/>
        <v>0</v>
      </c>
      <c r="H139" s="13">
        <f t="shared" si="49"/>
        <v>0</v>
      </c>
      <c r="I139" s="13">
        <f t="shared" si="49"/>
        <v>0</v>
      </c>
      <c r="J139" s="13">
        <f t="shared" si="49"/>
        <v>0</v>
      </c>
      <c r="K139" s="13">
        <f t="shared" si="49"/>
        <v>0</v>
      </c>
      <c r="L139" s="13">
        <f t="shared" si="49"/>
        <v>0</v>
      </c>
      <c r="M139" s="13">
        <f t="shared" si="49"/>
        <v>0</v>
      </c>
      <c r="N139" s="13">
        <f t="shared" si="49"/>
        <v>0</v>
      </c>
    </row>
    <row r="140" spans="1:14" ht="39.75" customHeight="1">
      <c r="A140" s="10">
        <v>2711</v>
      </c>
      <c r="B140" s="11" t="s">
        <v>279</v>
      </c>
      <c r="C140" s="10" t="s">
        <v>189</v>
      </c>
      <c r="D140" s="10" t="s">
        <v>162</v>
      </c>
      <c r="E140" s="10" t="s">
        <v>162</v>
      </c>
      <c r="F140" s="13">
        <f>SUM(G140,H140)</f>
        <v>0</v>
      </c>
      <c r="G140" s="13">
        <v>0</v>
      </c>
      <c r="H140" s="13">
        <v>0</v>
      </c>
      <c r="I140" s="13">
        <f>SUM(J140,K140)</f>
        <v>0</v>
      </c>
      <c r="J140" s="13">
        <v>0</v>
      </c>
      <c r="K140" s="13">
        <v>0</v>
      </c>
      <c r="L140" s="13">
        <f>SUM(M140,N140)</f>
        <v>0</v>
      </c>
      <c r="M140" s="13">
        <v>0</v>
      </c>
      <c r="N140" s="13">
        <v>0</v>
      </c>
    </row>
    <row r="141" spans="1:14" ht="39.75" customHeight="1">
      <c r="A141" s="10">
        <v>2712</v>
      </c>
      <c r="B141" s="11" t="s">
        <v>280</v>
      </c>
      <c r="C141" s="10" t="s">
        <v>189</v>
      </c>
      <c r="D141" s="10" t="s">
        <v>162</v>
      </c>
      <c r="E141" s="10" t="s">
        <v>169</v>
      </c>
      <c r="F141" s="13">
        <f>SUM(G141,H141)</f>
        <v>0</v>
      </c>
      <c r="G141" s="13">
        <v>0</v>
      </c>
      <c r="H141" s="13">
        <v>0</v>
      </c>
      <c r="I141" s="13">
        <f>SUM(J141,K141)</f>
        <v>0</v>
      </c>
      <c r="J141" s="13">
        <v>0</v>
      </c>
      <c r="K141" s="13">
        <v>0</v>
      </c>
      <c r="L141" s="13">
        <f>SUM(M141,N141)</f>
        <v>0</v>
      </c>
      <c r="M141" s="13">
        <v>0</v>
      </c>
      <c r="N141" s="13">
        <v>0</v>
      </c>
    </row>
    <row r="142" spans="1:14" ht="39.75" customHeight="1">
      <c r="A142" s="10">
        <v>2713</v>
      </c>
      <c r="B142" s="11" t="s">
        <v>281</v>
      </c>
      <c r="C142" s="10" t="s">
        <v>189</v>
      </c>
      <c r="D142" s="10" t="s">
        <v>162</v>
      </c>
      <c r="E142" s="10" t="s">
        <v>171</v>
      </c>
      <c r="F142" s="13">
        <f>SUM(G142,H142)</f>
        <v>0</v>
      </c>
      <c r="G142" s="13">
        <v>0</v>
      </c>
      <c r="H142" s="13">
        <v>0</v>
      </c>
      <c r="I142" s="13">
        <f>SUM(J142,K142)</f>
        <v>0</v>
      </c>
      <c r="J142" s="13">
        <v>0</v>
      </c>
      <c r="K142" s="13">
        <v>0</v>
      </c>
      <c r="L142" s="13">
        <f>SUM(M142,N142)</f>
        <v>0</v>
      </c>
      <c r="M142" s="13">
        <v>0</v>
      </c>
      <c r="N142" s="13">
        <v>0</v>
      </c>
    </row>
    <row r="143" spans="1:14" ht="39.75" customHeight="1">
      <c r="A143" s="10">
        <v>2720</v>
      </c>
      <c r="B143" s="11" t="s">
        <v>282</v>
      </c>
      <c r="C143" s="10" t="s">
        <v>189</v>
      </c>
      <c r="D143" s="10" t="s">
        <v>169</v>
      </c>
      <c r="E143" s="10" t="s">
        <v>163</v>
      </c>
      <c r="F143" s="13">
        <f aca="true" t="shared" si="50" ref="F143:N143">SUM(F144:F147)</f>
        <v>0</v>
      </c>
      <c r="G143" s="13">
        <f t="shared" si="50"/>
        <v>0</v>
      </c>
      <c r="H143" s="13">
        <f t="shared" si="50"/>
        <v>0</v>
      </c>
      <c r="I143" s="13">
        <f t="shared" si="50"/>
        <v>0</v>
      </c>
      <c r="J143" s="13">
        <f t="shared" si="50"/>
        <v>0</v>
      </c>
      <c r="K143" s="13">
        <f t="shared" si="50"/>
        <v>0</v>
      </c>
      <c r="L143" s="13">
        <f t="shared" si="50"/>
        <v>0</v>
      </c>
      <c r="M143" s="13">
        <f t="shared" si="50"/>
        <v>0</v>
      </c>
      <c r="N143" s="13">
        <f t="shared" si="50"/>
        <v>0</v>
      </c>
    </row>
    <row r="144" spans="1:14" ht="39.75" customHeight="1">
      <c r="A144" s="10">
        <v>2721</v>
      </c>
      <c r="B144" s="11" t="s">
        <v>283</v>
      </c>
      <c r="C144" s="10" t="s">
        <v>189</v>
      </c>
      <c r="D144" s="10" t="s">
        <v>169</v>
      </c>
      <c r="E144" s="10" t="s">
        <v>162</v>
      </c>
      <c r="F144" s="13">
        <f>SUM(G144,H144)</f>
        <v>0</v>
      </c>
      <c r="G144" s="13">
        <v>0</v>
      </c>
      <c r="H144" s="13">
        <v>0</v>
      </c>
      <c r="I144" s="13">
        <f>SUM(J144,K144)</f>
        <v>0</v>
      </c>
      <c r="J144" s="13">
        <v>0</v>
      </c>
      <c r="K144" s="13">
        <v>0</v>
      </c>
      <c r="L144" s="13">
        <f>SUM(M144,N144)</f>
        <v>0</v>
      </c>
      <c r="M144" s="13">
        <v>0</v>
      </c>
      <c r="N144" s="13">
        <v>0</v>
      </c>
    </row>
    <row r="145" spans="1:14" ht="39.75" customHeight="1">
      <c r="A145" s="10">
        <v>2722</v>
      </c>
      <c r="B145" s="11" t="s">
        <v>284</v>
      </c>
      <c r="C145" s="10" t="s">
        <v>189</v>
      </c>
      <c r="D145" s="10" t="s">
        <v>169</v>
      </c>
      <c r="E145" s="10" t="s">
        <v>169</v>
      </c>
      <c r="F145" s="13">
        <f>SUM(G145,H145)</f>
        <v>0</v>
      </c>
      <c r="G145" s="13">
        <v>0</v>
      </c>
      <c r="H145" s="13">
        <v>0</v>
      </c>
      <c r="I145" s="13">
        <f>SUM(J145,K145)</f>
        <v>0</v>
      </c>
      <c r="J145" s="13">
        <v>0</v>
      </c>
      <c r="K145" s="13">
        <v>0</v>
      </c>
      <c r="L145" s="13">
        <f>SUM(M145,N145)</f>
        <v>0</v>
      </c>
      <c r="M145" s="13">
        <v>0</v>
      </c>
      <c r="N145" s="13">
        <v>0</v>
      </c>
    </row>
    <row r="146" spans="1:14" ht="39.75" customHeight="1">
      <c r="A146" s="10">
        <v>2723</v>
      </c>
      <c r="B146" s="11" t="s">
        <v>285</v>
      </c>
      <c r="C146" s="10" t="s">
        <v>189</v>
      </c>
      <c r="D146" s="10" t="s">
        <v>169</v>
      </c>
      <c r="E146" s="10" t="s">
        <v>171</v>
      </c>
      <c r="F146" s="13">
        <f>SUM(G146,H146)</f>
        <v>0</v>
      </c>
      <c r="G146" s="13">
        <v>0</v>
      </c>
      <c r="H146" s="13">
        <v>0</v>
      </c>
      <c r="I146" s="13">
        <f>SUM(J146,K146)</f>
        <v>0</v>
      </c>
      <c r="J146" s="13">
        <v>0</v>
      </c>
      <c r="K146" s="13">
        <v>0</v>
      </c>
      <c r="L146" s="13">
        <f>SUM(M146,N146)</f>
        <v>0</v>
      </c>
      <c r="M146" s="13">
        <v>0</v>
      </c>
      <c r="N146" s="13">
        <v>0</v>
      </c>
    </row>
    <row r="147" spans="1:14" ht="39.75" customHeight="1">
      <c r="A147" s="10">
        <v>2724</v>
      </c>
      <c r="B147" s="11" t="s">
        <v>286</v>
      </c>
      <c r="C147" s="10" t="s">
        <v>189</v>
      </c>
      <c r="D147" s="10" t="s">
        <v>169</v>
      </c>
      <c r="E147" s="10" t="s">
        <v>180</v>
      </c>
      <c r="F147" s="13">
        <f>SUM(G147,H147)</f>
        <v>0</v>
      </c>
      <c r="G147" s="13">
        <v>0</v>
      </c>
      <c r="H147" s="13">
        <v>0</v>
      </c>
      <c r="I147" s="13">
        <f>SUM(J147,K147)</f>
        <v>0</v>
      </c>
      <c r="J147" s="13">
        <v>0</v>
      </c>
      <c r="K147" s="13">
        <v>0</v>
      </c>
      <c r="L147" s="13">
        <f>SUM(M147,N147)</f>
        <v>0</v>
      </c>
      <c r="M147" s="13">
        <v>0</v>
      </c>
      <c r="N147" s="13">
        <v>0</v>
      </c>
    </row>
    <row r="148" spans="1:14" ht="39.75" customHeight="1">
      <c r="A148" s="10">
        <v>2730</v>
      </c>
      <c r="B148" s="11" t="s">
        <v>287</v>
      </c>
      <c r="C148" s="10" t="s">
        <v>189</v>
      </c>
      <c r="D148" s="10" t="s">
        <v>171</v>
      </c>
      <c r="E148" s="10" t="s">
        <v>163</v>
      </c>
      <c r="F148" s="13">
        <f aca="true" t="shared" si="51" ref="F148:N148">SUM(F149:F152)</f>
        <v>0</v>
      </c>
      <c r="G148" s="13">
        <f t="shared" si="51"/>
        <v>0</v>
      </c>
      <c r="H148" s="13">
        <f t="shared" si="51"/>
        <v>0</v>
      </c>
      <c r="I148" s="13">
        <f t="shared" si="51"/>
        <v>0</v>
      </c>
      <c r="J148" s="13">
        <f t="shared" si="51"/>
        <v>0</v>
      </c>
      <c r="K148" s="13">
        <f t="shared" si="51"/>
        <v>0</v>
      </c>
      <c r="L148" s="13">
        <f t="shared" si="51"/>
        <v>0</v>
      </c>
      <c r="M148" s="13">
        <f t="shared" si="51"/>
        <v>0</v>
      </c>
      <c r="N148" s="13">
        <f t="shared" si="51"/>
        <v>0</v>
      </c>
    </row>
    <row r="149" spans="1:14" ht="39.75" customHeight="1">
      <c r="A149" s="10">
        <v>2731</v>
      </c>
      <c r="B149" s="11" t="s">
        <v>288</v>
      </c>
      <c r="C149" s="10" t="s">
        <v>189</v>
      </c>
      <c r="D149" s="10" t="s">
        <v>171</v>
      </c>
      <c r="E149" s="10" t="s">
        <v>162</v>
      </c>
      <c r="F149" s="13">
        <f>SUM(G149,H149)</f>
        <v>0</v>
      </c>
      <c r="G149" s="13">
        <v>0</v>
      </c>
      <c r="H149" s="13">
        <v>0</v>
      </c>
      <c r="I149" s="13">
        <f>SUM(J149,K149)</f>
        <v>0</v>
      </c>
      <c r="J149" s="13">
        <v>0</v>
      </c>
      <c r="K149" s="13">
        <v>0</v>
      </c>
      <c r="L149" s="13">
        <f>SUM(M149,N149)</f>
        <v>0</v>
      </c>
      <c r="M149" s="13">
        <v>0</v>
      </c>
      <c r="N149" s="13">
        <v>0</v>
      </c>
    </row>
    <row r="150" spans="1:14" ht="39.75" customHeight="1">
      <c r="A150" s="10">
        <v>2732</v>
      </c>
      <c r="B150" s="11" t="s">
        <v>289</v>
      </c>
      <c r="C150" s="10" t="s">
        <v>189</v>
      </c>
      <c r="D150" s="10" t="s">
        <v>171</v>
      </c>
      <c r="E150" s="10" t="s">
        <v>169</v>
      </c>
      <c r="F150" s="13">
        <f>SUM(G150,H150)</f>
        <v>0</v>
      </c>
      <c r="G150" s="13">
        <v>0</v>
      </c>
      <c r="H150" s="13">
        <v>0</v>
      </c>
      <c r="I150" s="13">
        <f>SUM(J150,K150)</f>
        <v>0</v>
      </c>
      <c r="J150" s="13">
        <v>0</v>
      </c>
      <c r="K150" s="13">
        <v>0</v>
      </c>
      <c r="L150" s="13">
        <f>SUM(M150,N150)</f>
        <v>0</v>
      </c>
      <c r="M150" s="13">
        <v>0</v>
      </c>
      <c r="N150" s="13">
        <v>0</v>
      </c>
    </row>
    <row r="151" spans="1:14" ht="39.75" customHeight="1">
      <c r="A151" s="10">
        <v>2733</v>
      </c>
      <c r="B151" s="11" t="s">
        <v>290</v>
      </c>
      <c r="C151" s="10" t="s">
        <v>189</v>
      </c>
      <c r="D151" s="10" t="s">
        <v>171</v>
      </c>
      <c r="E151" s="10" t="s">
        <v>171</v>
      </c>
      <c r="F151" s="13">
        <f>SUM(G151,H151)</f>
        <v>0</v>
      </c>
      <c r="G151" s="13">
        <v>0</v>
      </c>
      <c r="H151" s="13">
        <v>0</v>
      </c>
      <c r="I151" s="13">
        <f>SUM(J151,K151)</f>
        <v>0</v>
      </c>
      <c r="J151" s="13">
        <v>0</v>
      </c>
      <c r="K151" s="13">
        <v>0</v>
      </c>
      <c r="L151" s="13">
        <f>SUM(M151,N151)</f>
        <v>0</v>
      </c>
      <c r="M151" s="13">
        <v>0</v>
      </c>
      <c r="N151" s="13">
        <v>0</v>
      </c>
    </row>
    <row r="152" spans="1:14" ht="39.75" customHeight="1">
      <c r="A152" s="10">
        <v>2734</v>
      </c>
      <c r="B152" s="11" t="s">
        <v>291</v>
      </c>
      <c r="C152" s="10" t="s">
        <v>189</v>
      </c>
      <c r="D152" s="10" t="s">
        <v>171</v>
      </c>
      <c r="E152" s="10" t="s">
        <v>180</v>
      </c>
      <c r="F152" s="13">
        <f>SUM(G152,H152)</f>
        <v>0</v>
      </c>
      <c r="G152" s="13">
        <v>0</v>
      </c>
      <c r="H152" s="13">
        <v>0</v>
      </c>
      <c r="I152" s="13">
        <f>SUM(J152,K152)</f>
        <v>0</v>
      </c>
      <c r="J152" s="13">
        <v>0</v>
      </c>
      <c r="K152" s="13">
        <v>0</v>
      </c>
      <c r="L152" s="13">
        <f>SUM(M152,N152)</f>
        <v>0</v>
      </c>
      <c r="M152" s="13">
        <v>0</v>
      </c>
      <c r="N152" s="13">
        <v>0</v>
      </c>
    </row>
    <row r="153" spans="1:14" ht="39.75" customHeight="1">
      <c r="A153" s="10">
        <v>2740</v>
      </c>
      <c r="B153" s="11" t="s">
        <v>292</v>
      </c>
      <c r="C153" s="10" t="s">
        <v>189</v>
      </c>
      <c r="D153" s="10" t="s">
        <v>180</v>
      </c>
      <c r="E153" s="10" t="s">
        <v>163</v>
      </c>
      <c r="F153" s="13">
        <f aca="true" t="shared" si="52" ref="F153:N153">SUM(F154)</f>
        <v>0</v>
      </c>
      <c r="G153" s="13">
        <f t="shared" si="52"/>
        <v>0</v>
      </c>
      <c r="H153" s="13">
        <f t="shared" si="52"/>
        <v>0</v>
      </c>
      <c r="I153" s="13">
        <f t="shared" si="52"/>
        <v>0</v>
      </c>
      <c r="J153" s="13">
        <f t="shared" si="52"/>
        <v>0</v>
      </c>
      <c r="K153" s="13">
        <f t="shared" si="52"/>
        <v>0</v>
      </c>
      <c r="L153" s="13">
        <f t="shared" si="52"/>
        <v>0</v>
      </c>
      <c r="M153" s="13">
        <f t="shared" si="52"/>
        <v>0</v>
      </c>
      <c r="N153" s="13">
        <f t="shared" si="52"/>
        <v>0</v>
      </c>
    </row>
    <row r="154" spans="1:14" ht="39.75" customHeight="1">
      <c r="A154" s="10">
        <v>2741</v>
      </c>
      <c r="B154" s="11" t="s">
        <v>292</v>
      </c>
      <c r="C154" s="10" t="s">
        <v>189</v>
      </c>
      <c r="D154" s="10" t="s">
        <v>180</v>
      </c>
      <c r="E154" s="10" t="s">
        <v>162</v>
      </c>
      <c r="F154" s="13">
        <f>SUM(G154,H154)</f>
        <v>0</v>
      </c>
      <c r="G154" s="13">
        <v>0</v>
      </c>
      <c r="H154" s="13">
        <v>0</v>
      </c>
      <c r="I154" s="13">
        <f>SUM(J154,K154)</f>
        <v>0</v>
      </c>
      <c r="J154" s="13">
        <v>0</v>
      </c>
      <c r="K154" s="13">
        <v>0</v>
      </c>
      <c r="L154" s="13">
        <f>SUM(M154,N154)</f>
        <v>0</v>
      </c>
      <c r="M154" s="13">
        <v>0</v>
      </c>
      <c r="N154" s="13">
        <v>0</v>
      </c>
    </row>
    <row r="155" spans="1:14" ht="39.75" customHeight="1">
      <c r="A155" s="10">
        <v>2750</v>
      </c>
      <c r="B155" s="11" t="s">
        <v>293</v>
      </c>
      <c r="C155" s="10" t="s">
        <v>189</v>
      </c>
      <c r="D155" s="10" t="s">
        <v>183</v>
      </c>
      <c r="E155" s="10" t="s">
        <v>163</v>
      </c>
      <c r="F155" s="13">
        <f aca="true" t="shared" si="53" ref="F155:N155">SUM(F156)</f>
        <v>0</v>
      </c>
      <c r="G155" s="13">
        <f t="shared" si="53"/>
        <v>0</v>
      </c>
      <c r="H155" s="13">
        <f t="shared" si="53"/>
        <v>0</v>
      </c>
      <c r="I155" s="13">
        <f t="shared" si="53"/>
        <v>0</v>
      </c>
      <c r="J155" s="13">
        <f t="shared" si="53"/>
        <v>0</v>
      </c>
      <c r="K155" s="13">
        <f t="shared" si="53"/>
        <v>0</v>
      </c>
      <c r="L155" s="13">
        <f t="shared" si="53"/>
        <v>0</v>
      </c>
      <c r="M155" s="13">
        <f t="shared" si="53"/>
        <v>0</v>
      </c>
      <c r="N155" s="13">
        <f t="shared" si="53"/>
        <v>0</v>
      </c>
    </row>
    <row r="156" spans="1:14" ht="39.75" customHeight="1">
      <c r="A156" s="10">
        <v>2751</v>
      </c>
      <c r="B156" s="11" t="s">
        <v>293</v>
      </c>
      <c r="C156" s="10" t="s">
        <v>189</v>
      </c>
      <c r="D156" s="10" t="s">
        <v>183</v>
      </c>
      <c r="E156" s="10" t="s">
        <v>162</v>
      </c>
      <c r="F156" s="13">
        <f>SUM(G156,H156)</f>
        <v>0</v>
      </c>
      <c r="G156" s="13">
        <v>0</v>
      </c>
      <c r="H156" s="13">
        <v>0</v>
      </c>
      <c r="I156" s="13">
        <f>SUM(J156,K156)</f>
        <v>0</v>
      </c>
      <c r="J156" s="13">
        <v>0</v>
      </c>
      <c r="K156" s="13">
        <v>0</v>
      </c>
      <c r="L156" s="13">
        <f>SUM(M156,N156)</f>
        <v>0</v>
      </c>
      <c r="M156" s="13">
        <v>0</v>
      </c>
      <c r="N156" s="13">
        <v>0</v>
      </c>
    </row>
    <row r="157" spans="1:14" ht="39.75" customHeight="1">
      <c r="A157" s="10">
        <v>2760</v>
      </c>
      <c r="B157" s="11" t="s">
        <v>294</v>
      </c>
      <c r="C157" s="10" t="s">
        <v>189</v>
      </c>
      <c r="D157" s="10" t="s">
        <v>186</v>
      </c>
      <c r="E157" s="10" t="s">
        <v>163</v>
      </c>
      <c r="F157" s="13">
        <f aca="true" t="shared" si="54" ref="F157:N157">SUM(F158:F159)</f>
        <v>0</v>
      </c>
      <c r="G157" s="13">
        <f t="shared" si="54"/>
        <v>0</v>
      </c>
      <c r="H157" s="13">
        <f t="shared" si="54"/>
        <v>0</v>
      </c>
      <c r="I157" s="13">
        <f t="shared" si="54"/>
        <v>0</v>
      </c>
      <c r="J157" s="13">
        <f t="shared" si="54"/>
        <v>0</v>
      </c>
      <c r="K157" s="13">
        <f t="shared" si="54"/>
        <v>0</v>
      </c>
      <c r="L157" s="13">
        <f t="shared" si="54"/>
        <v>0</v>
      </c>
      <c r="M157" s="13">
        <f t="shared" si="54"/>
        <v>0</v>
      </c>
      <c r="N157" s="13">
        <f t="shared" si="54"/>
        <v>0</v>
      </c>
    </row>
    <row r="158" spans="1:14" ht="39.75" customHeight="1">
      <c r="A158" s="10">
        <v>2761</v>
      </c>
      <c r="B158" s="11" t="s">
        <v>295</v>
      </c>
      <c r="C158" s="10" t="s">
        <v>189</v>
      </c>
      <c r="D158" s="10" t="s">
        <v>186</v>
      </c>
      <c r="E158" s="10" t="s">
        <v>162</v>
      </c>
      <c r="F158" s="13">
        <f>SUM(G158,H158)</f>
        <v>0</v>
      </c>
      <c r="G158" s="13">
        <v>0</v>
      </c>
      <c r="H158" s="13">
        <v>0</v>
      </c>
      <c r="I158" s="13">
        <f>SUM(J158,K158)</f>
        <v>0</v>
      </c>
      <c r="J158" s="13">
        <v>0</v>
      </c>
      <c r="K158" s="13">
        <v>0</v>
      </c>
      <c r="L158" s="13">
        <f>SUM(M158,N158)</f>
        <v>0</v>
      </c>
      <c r="M158" s="13">
        <v>0</v>
      </c>
      <c r="N158" s="13">
        <v>0</v>
      </c>
    </row>
    <row r="159" spans="1:14" ht="39.75" customHeight="1">
      <c r="A159" s="10">
        <v>2762</v>
      </c>
      <c r="B159" s="11" t="s">
        <v>294</v>
      </c>
      <c r="C159" s="10" t="s">
        <v>189</v>
      </c>
      <c r="D159" s="10" t="s">
        <v>186</v>
      </c>
      <c r="E159" s="10" t="s">
        <v>169</v>
      </c>
      <c r="F159" s="13">
        <f>SUM(G159,H159)</f>
        <v>0</v>
      </c>
      <c r="G159" s="13">
        <v>0</v>
      </c>
      <c r="H159" s="13">
        <v>0</v>
      </c>
      <c r="I159" s="13">
        <f>SUM(J159,K159)</f>
        <v>0</v>
      </c>
      <c r="J159" s="13">
        <v>0</v>
      </c>
      <c r="K159" s="13">
        <v>0</v>
      </c>
      <c r="L159" s="13">
        <f>SUM(M159,N159)</f>
        <v>0</v>
      </c>
      <c r="M159" s="13">
        <v>0</v>
      </c>
      <c r="N159" s="13">
        <v>0</v>
      </c>
    </row>
    <row r="160" spans="1:14" ht="39.75" customHeight="1">
      <c r="A160" s="10">
        <v>2800</v>
      </c>
      <c r="B160" s="11" t="s">
        <v>296</v>
      </c>
      <c r="C160" s="10" t="s">
        <v>191</v>
      </c>
      <c r="D160" s="10" t="s">
        <v>163</v>
      </c>
      <c r="E160" s="10" t="s">
        <v>163</v>
      </c>
      <c r="F160" s="13">
        <f>SUM(F161,F163,F171,F175,F179,F181)</f>
        <v>101120000</v>
      </c>
      <c r="G160" s="13">
        <f>SUM(G161,G163,G171,G175,G179,G181)</f>
        <v>75120000</v>
      </c>
      <c r="H160" s="13">
        <f>SUM(H161,H163,H171,H175,H179,H181)</f>
        <v>26000000</v>
      </c>
      <c r="I160" s="13">
        <f>SUM(I161,I163,I171,I175,I179,I181)</f>
        <v>113482000</v>
      </c>
      <c r="J160" s="13">
        <f>SUM(J161,J163,J171,J175,J179,J181)</f>
        <v>87482000</v>
      </c>
      <c r="K160" s="13">
        <f>SUM(K161,K163,K171,K175,K179,K181)</f>
        <v>26000000</v>
      </c>
      <c r="L160" s="13">
        <f>SUM(L161,L163,L171,L175,L179,L181)</f>
        <v>34158355</v>
      </c>
      <c r="M160" s="13">
        <f>SUM(M161,M163,M171,M175,M179,M181)</f>
        <v>33908355</v>
      </c>
      <c r="N160" s="13">
        <f>SUM(N161,N163,N171,N175,N179,N181)</f>
        <v>250000</v>
      </c>
    </row>
    <row r="161" spans="1:14" ht="39.75" customHeight="1">
      <c r="A161" s="10">
        <v>2810</v>
      </c>
      <c r="B161" s="11" t="s">
        <v>297</v>
      </c>
      <c r="C161" s="10" t="s">
        <v>191</v>
      </c>
      <c r="D161" s="10" t="s">
        <v>162</v>
      </c>
      <c r="E161" s="10" t="s">
        <v>163</v>
      </c>
      <c r="F161" s="13">
        <f aca="true" t="shared" si="55" ref="F161:N161">SUM(F162)</f>
        <v>0</v>
      </c>
      <c r="G161" s="13">
        <f t="shared" si="55"/>
        <v>0</v>
      </c>
      <c r="H161" s="13">
        <f t="shared" si="55"/>
        <v>0</v>
      </c>
      <c r="I161" s="13">
        <f t="shared" si="55"/>
        <v>0</v>
      </c>
      <c r="J161" s="13">
        <f t="shared" si="55"/>
        <v>0</v>
      </c>
      <c r="K161" s="13">
        <f t="shared" si="55"/>
        <v>0</v>
      </c>
      <c r="L161" s="13">
        <f t="shared" si="55"/>
        <v>0</v>
      </c>
      <c r="M161" s="13">
        <f t="shared" si="55"/>
        <v>0</v>
      </c>
      <c r="N161" s="13">
        <f t="shared" si="55"/>
        <v>0</v>
      </c>
    </row>
    <row r="162" spans="1:14" ht="39.75" customHeight="1">
      <c r="A162" s="10">
        <v>2811</v>
      </c>
      <c r="B162" s="11" t="s">
        <v>297</v>
      </c>
      <c r="C162" s="10" t="s">
        <v>191</v>
      </c>
      <c r="D162" s="10" t="s">
        <v>162</v>
      </c>
      <c r="E162" s="10" t="s">
        <v>162</v>
      </c>
      <c r="F162" s="13">
        <f>SUM(G162,H162)</f>
        <v>0</v>
      </c>
      <c r="G162" s="13">
        <v>0</v>
      </c>
      <c r="H162" s="13">
        <v>0</v>
      </c>
      <c r="I162" s="13">
        <f>SUM(J162,K162)</f>
        <v>0</v>
      </c>
      <c r="J162" s="13">
        <v>0</v>
      </c>
      <c r="K162" s="13">
        <v>0</v>
      </c>
      <c r="L162" s="13">
        <f>SUM(M162,N162)</f>
        <v>0</v>
      </c>
      <c r="M162" s="13">
        <v>0</v>
      </c>
      <c r="N162" s="13">
        <v>0</v>
      </c>
    </row>
    <row r="163" spans="1:14" ht="39.75" customHeight="1">
      <c r="A163" s="10">
        <v>2820</v>
      </c>
      <c r="B163" s="11" t="s">
        <v>298</v>
      </c>
      <c r="C163" s="10" t="s">
        <v>191</v>
      </c>
      <c r="D163" s="10" t="s">
        <v>169</v>
      </c>
      <c r="E163" s="10" t="s">
        <v>163</v>
      </c>
      <c r="F163" s="13">
        <f aca="true" t="shared" si="56" ref="F163:N163">SUM(F164:F170)</f>
        <v>85778000</v>
      </c>
      <c r="G163" s="13">
        <f t="shared" si="56"/>
        <v>74778000</v>
      </c>
      <c r="H163" s="13">
        <f t="shared" si="56"/>
        <v>11000000</v>
      </c>
      <c r="I163" s="13">
        <f t="shared" si="56"/>
        <v>86260000</v>
      </c>
      <c r="J163" s="13">
        <f t="shared" si="56"/>
        <v>75260000</v>
      </c>
      <c r="K163" s="13">
        <f t="shared" si="56"/>
        <v>11000000</v>
      </c>
      <c r="L163" s="13">
        <f t="shared" si="56"/>
        <v>33200816</v>
      </c>
      <c r="M163" s="13">
        <f t="shared" si="56"/>
        <v>32950816</v>
      </c>
      <c r="N163" s="13">
        <f t="shared" si="56"/>
        <v>250000</v>
      </c>
    </row>
    <row r="164" spans="1:14" ht="39.75" customHeight="1">
      <c r="A164" s="10">
        <v>2821</v>
      </c>
      <c r="B164" s="11" t="s">
        <v>299</v>
      </c>
      <c r="C164" s="10" t="s">
        <v>191</v>
      </c>
      <c r="D164" s="10" t="s">
        <v>169</v>
      </c>
      <c r="E164" s="10" t="s">
        <v>162</v>
      </c>
      <c r="F164" s="13">
        <f aca="true" t="shared" si="57" ref="F164:F170">SUM(G164,H164)</f>
        <v>27755000</v>
      </c>
      <c r="G164" s="13">
        <v>27755000</v>
      </c>
      <c r="H164" s="13">
        <v>0</v>
      </c>
      <c r="I164" s="13">
        <f aca="true" t="shared" si="58" ref="I164:I170">SUM(J164,K164)</f>
        <v>27755000</v>
      </c>
      <c r="J164" s="13">
        <v>27755000</v>
      </c>
      <c r="K164" s="13">
        <v>0</v>
      </c>
      <c r="L164" s="13">
        <f aca="true" t="shared" si="59" ref="L164:L170">SUM(M164,N164)</f>
        <v>13877357</v>
      </c>
      <c r="M164" s="13">
        <v>13877357</v>
      </c>
      <c r="N164" s="13">
        <v>0</v>
      </c>
    </row>
    <row r="165" spans="1:14" ht="39.75" customHeight="1">
      <c r="A165" s="10">
        <v>2822</v>
      </c>
      <c r="B165" s="11" t="s">
        <v>300</v>
      </c>
      <c r="C165" s="10" t="s">
        <v>191</v>
      </c>
      <c r="D165" s="10" t="s">
        <v>169</v>
      </c>
      <c r="E165" s="10" t="s">
        <v>169</v>
      </c>
      <c r="F165" s="13">
        <f t="shared" si="57"/>
        <v>33049000</v>
      </c>
      <c r="G165" s="13">
        <v>26049000</v>
      </c>
      <c r="H165" s="13">
        <v>7000000</v>
      </c>
      <c r="I165" s="13">
        <f t="shared" si="58"/>
        <v>34156000</v>
      </c>
      <c r="J165" s="13">
        <v>27156000</v>
      </c>
      <c r="K165" s="13">
        <v>7000000</v>
      </c>
      <c r="L165" s="13">
        <f t="shared" si="59"/>
        <v>11034333</v>
      </c>
      <c r="M165" s="13">
        <v>11034333</v>
      </c>
      <c r="N165" s="13">
        <v>0</v>
      </c>
    </row>
    <row r="166" spans="1:14" ht="39.75" customHeight="1">
      <c r="A166" s="10">
        <v>2823</v>
      </c>
      <c r="B166" s="11" t="s">
        <v>301</v>
      </c>
      <c r="C166" s="10" t="s">
        <v>191</v>
      </c>
      <c r="D166" s="10" t="s">
        <v>169</v>
      </c>
      <c r="E166" s="10" t="s">
        <v>171</v>
      </c>
      <c r="F166" s="13">
        <f t="shared" si="57"/>
        <v>21674000</v>
      </c>
      <c r="G166" s="13">
        <v>17674000</v>
      </c>
      <c r="H166" s="13">
        <v>4000000</v>
      </c>
      <c r="I166" s="13">
        <f t="shared" si="58"/>
        <v>21674000</v>
      </c>
      <c r="J166" s="13">
        <v>17674000</v>
      </c>
      <c r="K166" s="13">
        <v>4000000</v>
      </c>
      <c r="L166" s="13">
        <f t="shared" si="59"/>
        <v>8114126</v>
      </c>
      <c r="M166" s="13">
        <v>7864126</v>
      </c>
      <c r="N166" s="13">
        <v>250000</v>
      </c>
    </row>
    <row r="167" spans="1:14" ht="39.75" customHeight="1">
      <c r="A167" s="10">
        <v>2824</v>
      </c>
      <c r="B167" s="11" t="s">
        <v>302</v>
      </c>
      <c r="C167" s="10" t="s">
        <v>191</v>
      </c>
      <c r="D167" s="10" t="s">
        <v>169</v>
      </c>
      <c r="E167" s="10" t="s">
        <v>180</v>
      </c>
      <c r="F167" s="13">
        <f t="shared" si="57"/>
        <v>3300000</v>
      </c>
      <c r="G167" s="13">
        <v>3300000</v>
      </c>
      <c r="H167" s="13">
        <v>0</v>
      </c>
      <c r="I167" s="13">
        <f t="shared" si="58"/>
        <v>2675000</v>
      </c>
      <c r="J167" s="13">
        <v>2675000</v>
      </c>
      <c r="K167" s="13">
        <v>0</v>
      </c>
      <c r="L167" s="13">
        <f t="shared" si="59"/>
        <v>175000</v>
      </c>
      <c r="M167" s="13">
        <v>175000</v>
      </c>
      <c r="N167" s="13">
        <v>0</v>
      </c>
    </row>
    <row r="168" spans="1:14" ht="39.75" customHeight="1">
      <c r="A168" s="10">
        <v>2825</v>
      </c>
      <c r="B168" s="11" t="s">
        <v>303</v>
      </c>
      <c r="C168" s="10" t="s">
        <v>191</v>
      </c>
      <c r="D168" s="10" t="s">
        <v>169</v>
      </c>
      <c r="E168" s="10" t="s">
        <v>183</v>
      </c>
      <c r="F168" s="13">
        <f t="shared" si="57"/>
        <v>0</v>
      </c>
      <c r="G168" s="13">
        <v>0</v>
      </c>
      <c r="H168" s="13">
        <v>0</v>
      </c>
      <c r="I168" s="13">
        <f t="shared" si="58"/>
        <v>0</v>
      </c>
      <c r="J168" s="13">
        <v>0</v>
      </c>
      <c r="K168" s="13">
        <v>0</v>
      </c>
      <c r="L168" s="13">
        <f t="shared" si="59"/>
        <v>0</v>
      </c>
      <c r="M168" s="13">
        <v>0</v>
      </c>
      <c r="N168" s="13">
        <v>0</v>
      </c>
    </row>
    <row r="169" spans="1:14" ht="39.75" customHeight="1">
      <c r="A169" s="10">
        <v>2826</v>
      </c>
      <c r="B169" s="11" t="s">
        <v>304</v>
      </c>
      <c r="C169" s="10" t="s">
        <v>191</v>
      </c>
      <c r="D169" s="10" t="s">
        <v>169</v>
      </c>
      <c r="E169" s="10" t="s">
        <v>186</v>
      </c>
      <c r="F169" s="13">
        <f t="shared" si="57"/>
        <v>0</v>
      </c>
      <c r="G169" s="13">
        <v>0</v>
      </c>
      <c r="H169" s="13">
        <v>0</v>
      </c>
      <c r="I169" s="13">
        <f t="shared" si="58"/>
        <v>0</v>
      </c>
      <c r="J169" s="13">
        <v>0</v>
      </c>
      <c r="K169" s="13">
        <v>0</v>
      </c>
      <c r="L169" s="13">
        <f t="shared" si="59"/>
        <v>0</v>
      </c>
      <c r="M169" s="13">
        <v>0</v>
      </c>
      <c r="N169" s="13">
        <v>0</v>
      </c>
    </row>
    <row r="170" spans="1:14" ht="39.75" customHeight="1">
      <c r="A170" s="10">
        <v>2827</v>
      </c>
      <c r="B170" s="11" t="s">
        <v>305</v>
      </c>
      <c r="C170" s="10" t="s">
        <v>191</v>
      </c>
      <c r="D170" s="10" t="s">
        <v>169</v>
      </c>
      <c r="E170" s="10" t="s">
        <v>189</v>
      </c>
      <c r="F170" s="13">
        <f t="shared" si="57"/>
        <v>0</v>
      </c>
      <c r="G170" s="13">
        <v>0</v>
      </c>
      <c r="H170" s="13">
        <v>0</v>
      </c>
      <c r="I170" s="13">
        <f t="shared" si="58"/>
        <v>0</v>
      </c>
      <c r="J170" s="13">
        <v>0</v>
      </c>
      <c r="K170" s="13">
        <v>0</v>
      </c>
      <c r="L170" s="13">
        <f t="shared" si="59"/>
        <v>0</v>
      </c>
      <c r="M170" s="13">
        <v>0</v>
      </c>
      <c r="N170" s="13">
        <v>0</v>
      </c>
    </row>
    <row r="171" spans="1:14" ht="39.75" customHeight="1">
      <c r="A171" s="10">
        <v>2830</v>
      </c>
      <c r="B171" s="11" t="s">
        <v>306</v>
      </c>
      <c r="C171" s="10" t="s">
        <v>191</v>
      </c>
      <c r="D171" s="10" t="s">
        <v>171</v>
      </c>
      <c r="E171" s="10" t="s">
        <v>163</v>
      </c>
      <c r="F171" s="13">
        <f aca="true" t="shared" si="60" ref="F171:N171">SUM(F172:F174)</f>
        <v>342000</v>
      </c>
      <c r="G171" s="13">
        <f t="shared" si="60"/>
        <v>342000</v>
      </c>
      <c r="H171" s="13">
        <f t="shared" si="60"/>
        <v>0</v>
      </c>
      <c r="I171" s="13">
        <f t="shared" si="60"/>
        <v>1342000</v>
      </c>
      <c r="J171" s="13">
        <f t="shared" si="60"/>
        <v>1342000</v>
      </c>
      <c r="K171" s="13">
        <f t="shared" si="60"/>
        <v>0</v>
      </c>
      <c r="L171" s="13">
        <f t="shared" si="60"/>
        <v>56996</v>
      </c>
      <c r="M171" s="13">
        <f t="shared" si="60"/>
        <v>56996</v>
      </c>
      <c r="N171" s="13">
        <f t="shared" si="60"/>
        <v>0</v>
      </c>
    </row>
    <row r="172" spans="1:14" ht="39.75" customHeight="1">
      <c r="A172" s="10">
        <v>2831</v>
      </c>
      <c r="B172" s="11" t="s">
        <v>307</v>
      </c>
      <c r="C172" s="10" t="s">
        <v>191</v>
      </c>
      <c r="D172" s="10" t="s">
        <v>171</v>
      </c>
      <c r="E172" s="10" t="s">
        <v>162</v>
      </c>
      <c r="F172" s="13">
        <f>SUM(G172,H172)</f>
        <v>0</v>
      </c>
      <c r="G172" s="13">
        <v>0</v>
      </c>
      <c r="H172" s="13">
        <v>0</v>
      </c>
      <c r="I172" s="13">
        <f>SUM(J172,K172)</f>
        <v>1000000</v>
      </c>
      <c r="J172" s="13">
        <v>1000000</v>
      </c>
      <c r="K172" s="13">
        <v>0</v>
      </c>
      <c r="L172" s="13">
        <f>SUM(M172,N172)</f>
        <v>0</v>
      </c>
      <c r="M172" s="13">
        <v>0</v>
      </c>
      <c r="N172" s="13">
        <v>0</v>
      </c>
    </row>
    <row r="173" spans="1:14" ht="39.75" customHeight="1">
      <c r="A173" s="10">
        <v>2832</v>
      </c>
      <c r="B173" s="11" t="s">
        <v>308</v>
      </c>
      <c r="C173" s="10" t="s">
        <v>191</v>
      </c>
      <c r="D173" s="10" t="s">
        <v>171</v>
      </c>
      <c r="E173" s="10" t="s">
        <v>169</v>
      </c>
      <c r="F173" s="13">
        <f>SUM(G173,H173)</f>
        <v>342000</v>
      </c>
      <c r="G173" s="13">
        <v>342000</v>
      </c>
      <c r="H173" s="13">
        <v>0</v>
      </c>
      <c r="I173" s="13">
        <f>SUM(J173,K173)</f>
        <v>342000</v>
      </c>
      <c r="J173" s="13">
        <v>342000</v>
      </c>
      <c r="K173" s="13">
        <v>0</v>
      </c>
      <c r="L173" s="13">
        <f>SUM(M173,N173)</f>
        <v>56996</v>
      </c>
      <c r="M173" s="13">
        <v>56996</v>
      </c>
      <c r="N173" s="13">
        <v>0</v>
      </c>
    </row>
    <row r="174" spans="1:14" ht="39.75" customHeight="1">
      <c r="A174" s="10">
        <v>2833</v>
      </c>
      <c r="B174" s="11" t="s">
        <v>309</v>
      </c>
      <c r="C174" s="10" t="s">
        <v>191</v>
      </c>
      <c r="D174" s="10" t="s">
        <v>171</v>
      </c>
      <c r="E174" s="10" t="s">
        <v>171</v>
      </c>
      <c r="F174" s="13">
        <f>SUM(G174,H174)</f>
        <v>0</v>
      </c>
      <c r="G174" s="13">
        <v>0</v>
      </c>
      <c r="H174" s="13">
        <v>0</v>
      </c>
      <c r="I174" s="13">
        <f>SUM(J174,K174)</f>
        <v>0</v>
      </c>
      <c r="J174" s="13">
        <v>0</v>
      </c>
      <c r="K174" s="13">
        <v>0</v>
      </c>
      <c r="L174" s="13">
        <f>SUM(M174,N174)</f>
        <v>0</v>
      </c>
      <c r="M174" s="13">
        <v>0</v>
      </c>
      <c r="N174" s="13">
        <v>0</v>
      </c>
    </row>
    <row r="175" spans="1:14" ht="39.75" customHeight="1">
      <c r="A175" s="10">
        <v>2840</v>
      </c>
      <c r="B175" s="11" t="s">
        <v>310</v>
      </c>
      <c r="C175" s="10" t="s">
        <v>191</v>
      </c>
      <c r="D175" s="10" t="s">
        <v>180</v>
      </c>
      <c r="E175" s="10" t="s">
        <v>163</v>
      </c>
      <c r="F175" s="13">
        <f aca="true" t="shared" si="61" ref="F175:N175">SUM(F176:F178)</f>
        <v>0</v>
      </c>
      <c r="G175" s="13">
        <f t="shared" si="61"/>
        <v>0</v>
      </c>
      <c r="H175" s="13">
        <f t="shared" si="61"/>
        <v>0</v>
      </c>
      <c r="I175" s="13">
        <f t="shared" si="61"/>
        <v>0</v>
      </c>
      <c r="J175" s="13">
        <f t="shared" si="61"/>
        <v>0</v>
      </c>
      <c r="K175" s="13">
        <f t="shared" si="61"/>
        <v>0</v>
      </c>
      <c r="L175" s="13">
        <f t="shared" si="61"/>
        <v>0</v>
      </c>
      <c r="M175" s="13">
        <f t="shared" si="61"/>
        <v>0</v>
      </c>
      <c r="N175" s="13">
        <f t="shared" si="61"/>
        <v>0</v>
      </c>
    </row>
    <row r="176" spans="1:14" ht="39.75" customHeight="1">
      <c r="A176" s="10">
        <v>2841</v>
      </c>
      <c r="B176" s="11" t="s">
        <v>311</v>
      </c>
      <c r="C176" s="10" t="s">
        <v>191</v>
      </c>
      <c r="D176" s="10" t="s">
        <v>180</v>
      </c>
      <c r="E176" s="10" t="s">
        <v>162</v>
      </c>
      <c r="F176" s="13">
        <f>SUM(G176,H176)</f>
        <v>0</v>
      </c>
      <c r="G176" s="13">
        <v>0</v>
      </c>
      <c r="H176" s="13">
        <v>0</v>
      </c>
      <c r="I176" s="13">
        <f>SUM(J176,K176)</f>
        <v>0</v>
      </c>
      <c r="J176" s="13">
        <v>0</v>
      </c>
      <c r="K176" s="13">
        <v>0</v>
      </c>
      <c r="L176" s="13">
        <f>SUM(M176,N176)</f>
        <v>0</v>
      </c>
      <c r="M176" s="13">
        <v>0</v>
      </c>
      <c r="N176" s="13">
        <v>0</v>
      </c>
    </row>
    <row r="177" spans="1:14" ht="39.75" customHeight="1">
      <c r="A177" s="10">
        <v>2842</v>
      </c>
      <c r="B177" s="11" t="s">
        <v>312</v>
      </c>
      <c r="C177" s="10" t="s">
        <v>191</v>
      </c>
      <c r="D177" s="10" t="s">
        <v>180</v>
      </c>
      <c r="E177" s="10" t="s">
        <v>169</v>
      </c>
      <c r="F177" s="13">
        <f>SUM(G177,H177)</f>
        <v>0</v>
      </c>
      <c r="G177" s="13">
        <v>0</v>
      </c>
      <c r="H177" s="13">
        <v>0</v>
      </c>
      <c r="I177" s="13">
        <f>SUM(J177,K177)</f>
        <v>0</v>
      </c>
      <c r="J177" s="13">
        <v>0</v>
      </c>
      <c r="K177" s="13">
        <v>0</v>
      </c>
      <c r="L177" s="13">
        <f>SUM(M177,N177)</f>
        <v>0</v>
      </c>
      <c r="M177" s="13">
        <v>0</v>
      </c>
      <c r="N177" s="13">
        <v>0</v>
      </c>
    </row>
    <row r="178" spans="1:14" ht="39.75" customHeight="1">
      <c r="A178" s="10">
        <v>2843</v>
      </c>
      <c r="B178" s="11" t="s">
        <v>310</v>
      </c>
      <c r="C178" s="10" t="s">
        <v>191</v>
      </c>
      <c r="D178" s="10" t="s">
        <v>180</v>
      </c>
      <c r="E178" s="10" t="s">
        <v>171</v>
      </c>
      <c r="F178" s="13">
        <f>SUM(G178,H178)</f>
        <v>0</v>
      </c>
      <c r="G178" s="13">
        <v>0</v>
      </c>
      <c r="H178" s="13">
        <v>0</v>
      </c>
      <c r="I178" s="13">
        <f>SUM(J178,K178)</f>
        <v>0</v>
      </c>
      <c r="J178" s="13">
        <v>0</v>
      </c>
      <c r="K178" s="13">
        <v>0</v>
      </c>
      <c r="L178" s="13">
        <f>SUM(M178,N178)</f>
        <v>0</v>
      </c>
      <c r="M178" s="13">
        <v>0</v>
      </c>
      <c r="N178" s="13">
        <v>0</v>
      </c>
    </row>
    <row r="179" spans="1:14" ht="39.75" customHeight="1">
      <c r="A179" s="10">
        <v>2850</v>
      </c>
      <c r="B179" s="11" t="s">
        <v>313</v>
      </c>
      <c r="C179" s="10" t="s">
        <v>191</v>
      </c>
      <c r="D179" s="10" t="s">
        <v>183</v>
      </c>
      <c r="E179" s="10" t="s">
        <v>163</v>
      </c>
      <c r="F179" s="13">
        <f aca="true" t="shared" si="62" ref="F179:N179">SUM(F180)</f>
        <v>0</v>
      </c>
      <c r="G179" s="13">
        <f t="shared" si="62"/>
        <v>0</v>
      </c>
      <c r="H179" s="13">
        <f t="shared" si="62"/>
        <v>0</v>
      </c>
      <c r="I179" s="13">
        <f t="shared" si="62"/>
        <v>0</v>
      </c>
      <c r="J179" s="13">
        <f t="shared" si="62"/>
        <v>0</v>
      </c>
      <c r="K179" s="13">
        <f t="shared" si="62"/>
        <v>0</v>
      </c>
      <c r="L179" s="13">
        <f t="shared" si="62"/>
        <v>0</v>
      </c>
      <c r="M179" s="13">
        <f t="shared" si="62"/>
        <v>0</v>
      </c>
      <c r="N179" s="13">
        <f t="shared" si="62"/>
        <v>0</v>
      </c>
    </row>
    <row r="180" spans="1:14" ht="39.75" customHeight="1">
      <c r="A180" s="10">
        <v>2851</v>
      </c>
      <c r="B180" s="11" t="s">
        <v>313</v>
      </c>
      <c r="C180" s="10" t="s">
        <v>191</v>
      </c>
      <c r="D180" s="10" t="s">
        <v>183</v>
      </c>
      <c r="E180" s="10" t="s">
        <v>162</v>
      </c>
      <c r="F180" s="13">
        <f>SUM(G180,H180)</f>
        <v>0</v>
      </c>
      <c r="G180" s="13">
        <v>0</v>
      </c>
      <c r="H180" s="13">
        <v>0</v>
      </c>
      <c r="I180" s="13">
        <f>SUM(J180,K180)</f>
        <v>0</v>
      </c>
      <c r="J180" s="13">
        <v>0</v>
      </c>
      <c r="K180" s="13">
        <v>0</v>
      </c>
      <c r="L180" s="13">
        <f>SUM(M180,N180)</f>
        <v>0</v>
      </c>
      <c r="M180" s="13">
        <v>0</v>
      </c>
      <c r="N180" s="13">
        <v>0</v>
      </c>
    </row>
    <row r="181" spans="1:14" ht="39.75" customHeight="1">
      <c r="A181" s="10">
        <v>2860</v>
      </c>
      <c r="B181" s="11" t="s">
        <v>314</v>
      </c>
      <c r="C181" s="10" t="s">
        <v>191</v>
      </c>
      <c r="D181" s="10" t="s">
        <v>186</v>
      </c>
      <c r="E181" s="10" t="s">
        <v>163</v>
      </c>
      <c r="F181" s="13">
        <f aca="true" t="shared" si="63" ref="F181:N181">SUM(F182)</f>
        <v>15000000</v>
      </c>
      <c r="G181" s="13">
        <f t="shared" si="63"/>
        <v>0</v>
      </c>
      <c r="H181" s="13">
        <f t="shared" si="63"/>
        <v>15000000</v>
      </c>
      <c r="I181" s="13">
        <f t="shared" si="63"/>
        <v>25880000</v>
      </c>
      <c r="J181" s="13">
        <f t="shared" si="63"/>
        <v>10880000</v>
      </c>
      <c r="K181" s="13">
        <f t="shared" si="63"/>
        <v>15000000</v>
      </c>
      <c r="L181" s="13">
        <f t="shared" si="63"/>
        <v>900543</v>
      </c>
      <c r="M181" s="13">
        <f t="shared" si="63"/>
        <v>900543</v>
      </c>
      <c r="N181" s="13">
        <f t="shared" si="63"/>
        <v>0</v>
      </c>
    </row>
    <row r="182" spans="1:14" ht="39.75" customHeight="1">
      <c r="A182" s="10">
        <v>2861</v>
      </c>
      <c r="B182" s="11" t="s">
        <v>314</v>
      </c>
      <c r="C182" s="10" t="s">
        <v>191</v>
      </c>
      <c r="D182" s="10" t="s">
        <v>186</v>
      </c>
      <c r="E182" s="10" t="s">
        <v>162</v>
      </c>
      <c r="F182" s="13">
        <f>SUM(G182,H182)</f>
        <v>15000000</v>
      </c>
      <c r="G182" s="13">
        <v>0</v>
      </c>
      <c r="H182" s="13">
        <v>15000000</v>
      </c>
      <c r="I182" s="13">
        <f>SUM(J182,K182)</f>
        <v>25880000</v>
      </c>
      <c r="J182" s="13">
        <v>10880000</v>
      </c>
      <c r="K182" s="13">
        <v>15000000</v>
      </c>
      <c r="L182" s="13">
        <f>SUM(M182,N182)</f>
        <v>900543</v>
      </c>
      <c r="M182" s="13">
        <v>900543</v>
      </c>
      <c r="N182" s="13">
        <v>0</v>
      </c>
    </row>
    <row r="183" spans="1:14" ht="39.75" customHeight="1">
      <c r="A183" s="10">
        <v>2900</v>
      </c>
      <c r="B183" s="11" t="s">
        <v>315</v>
      </c>
      <c r="C183" s="10" t="s">
        <v>261</v>
      </c>
      <c r="D183" s="10" t="s">
        <v>163</v>
      </c>
      <c r="E183" s="10" t="s">
        <v>163</v>
      </c>
      <c r="F183" s="13">
        <f>SUM(F184,F187,F190,F193,F196,F199,F201,F203)</f>
        <v>409353900</v>
      </c>
      <c r="G183" s="13">
        <f>SUM(G184,G187,G190,G193,G196,G199,G201,G203)</f>
        <v>359353900</v>
      </c>
      <c r="H183" s="13">
        <f>SUM(H184,H187,H190,H193,H196,H199,H201,H203)</f>
        <v>50000000</v>
      </c>
      <c r="I183" s="13">
        <f>SUM(I184,I187,I190,I193,I196,I199,I201,I203)</f>
        <v>378600100</v>
      </c>
      <c r="J183" s="13">
        <f>SUM(J184,J187,J190,J193,J196,J199,J201,J203)</f>
        <v>328600100</v>
      </c>
      <c r="K183" s="13">
        <f>SUM(K184,K187,K190,K193,K196,K199,K201,K203)</f>
        <v>50000000</v>
      </c>
      <c r="L183" s="13">
        <f>SUM(L184,L187,L190,L193,L196,L199,L201,L203)</f>
        <v>139617264</v>
      </c>
      <c r="M183" s="13">
        <f>SUM(M184,M187,M190,M193,M196,M199,M201,M203)</f>
        <v>137877264</v>
      </c>
      <c r="N183" s="13">
        <f>SUM(N184,N187,N190,N193,N196,N199,N201,N203)</f>
        <v>1740000</v>
      </c>
    </row>
    <row r="184" spans="1:14" ht="39.75" customHeight="1">
      <c r="A184" s="10">
        <v>2910</v>
      </c>
      <c r="B184" s="11" t="s">
        <v>316</v>
      </c>
      <c r="C184" s="10" t="s">
        <v>261</v>
      </c>
      <c r="D184" s="10" t="s">
        <v>162</v>
      </c>
      <c r="E184" s="10" t="s">
        <v>163</v>
      </c>
      <c r="F184" s="13">
        <f aca="true" t="shared" si="64" ref="F184:N184">SUM(F185:F186)</f>
        <v>302525100</v>
      </c>
      <c r="G184" s="13">
        <f t="shared" si="64"/>
        <v>257525100</v>
      </c>
      <c r="H184" s="13">
        <f t="shared" si="64"/>
        <v>45000000</v>
      </c>
      <c r="I184" s="13">
        <f t="shared" si="64"/>
        <v>271171300</v>
      </c>
      <c r="J184" s="13">
        <f t="shared" si="64"/>
        <v>226171300</v>
      </c>
      <c r="K184" s="13">
        <f t="shared" si="64"/>
        <v>45000000</v>
      </c>
      <c r="L184" s="13">
        <f t="shared" si="64"/>
        <v>93037826</v>
      </c>
      <c r="M184" s="13">
        <f t="shared" si="64"/>
        <v>91497826</v>
      </c>
      <c r="N184" s="13">
        <f t="shared" si="64"/>
        <v>1540000</v>
      </c>
    </row>
    <row r="185" spans="1:14" ht="39.75" customHeight="1">
      <c r="A185" s="10">
        <v>2911</v>
      </c>
      <c r="B185" s="11" t="s">
        <v>317</v>
      </c>
      <c r="C185" s="10" t="s">
        <v>261</v>
      </c>
      <c r="D185" s="10" t="s">
        <v>162</v>
      </c>
      <c r="E185" s="10" t="s">
        <v>162</v>
      </c>
      <c r="F185" s="13">
        <f>SUM(G185,H185)</f>
        <v>302525100</v>
      </c>
      <c r="G185" s="13">
        <v>257525100</v>
      </c>
      <c r="H185" s="13">
        <v>45000000</v>
      </c>
      <c r="I185" s="13">
        <f>SUM(J185,K185)</f>
        <v>271171300</v>
      </c>
      <c r="J185" s="13">
        <v>226171300</v>
      </c>
      <c r="K185" s="13">
        <v>45000000</v>
      </c>
      <c r="L185" s="13">
        <f>SUM(M185,N185)</f>
        <v>93037826</v>
      </c>
      <c r="M185" s="13">
        <v>91497826</v>
      </c>
      <c r="N185" s="13">
        <v>1540000</v>
      </c>
    </row>
    <row r="186" spans="1:14" ht="39.75" customHeight="1">
      <c r="A186" s="10">
        <v>2912</v>
      </c>
      <c r="B186" s="11" t="s">
        <v>318</v>
      </c>
      <c r="C186" s="10" t="s">
        <v>261</v>
      </c>
      <c r="D186" s="10" t="s">
        <v>162</v>
      </c>
      <c r="E186" s="10" t="s">
        <v>169</v>
      </c>
      <c r="F186" s="13">
        <f>SUM(G186,H186)</f>
        <v>0</v>
      </c>
      <c r="G186" s="13">
        <v>0</v>
      </c>
      <c r="H186" s="13">
        <v>0</v>
      </c>
      <c r="I186" s="13">
        <f>SUM(J186,K186)</f>
        <v>0</v>
      </c>
      <c r="J186" s="13">
        <v>0</v>
      </c>
      <c r="K186" s="13">
        <v>0</v>
      </c>
      <c r="L186" s="13">
        <f>SUM(M186,N186)</f>
        <v>0</v>
      </c>
      <c r="M186" s="13">
        <v>0</v>
      </c>
      <c r="N186" s="13">
        <v>0</v>
      </c>
    </row>
    <row r="187" spans="1:14" ht="39.75" customHeight="1">
      <c r="A187" s="10">
        <v>2920</v>
      </c>
      <c r="B187" s="11" t="s">
        <v>319</v>
      </c>
      <c r="C187" s="10" t="s">
        <v>261</v>
      </c>
      <c r="D187" s="10" t="s">
        <v>169</v>
      </c>
      <c r="E187" s="10" t="s">
        <v>163</v>
      </c>
      <c r="F187" s="13">
        <f aca="true" t="shared" si="65" ref="F187:N187">SUM(F188:F189)</f>
        <v>0</v>
      </c>
      <c r="G187" s="13">
        <f t="shared" si="65"/>
        <v>0</v>
      </c>
      <c r="H187" s="13">
        <f t="shared" si="65"/>
        <v>0</v>
      </c>
      <c r="I187" s="13">
        <f t="shared" si="65"/>
        <v>0</v>
      </c>
      <c r="J187" s="13">
        <f t="shared" si="65"/>
        <v>0</v>
      </c>
      <c r="K187" s="13">
        <f t="shared" si="65"/>
        <v>0</v>
      </c>
      <c r="L187" s="13">
        <f t="shared" si="65"/>
        <v>0</v>
      </c>
      <c r="M187" s="13">
        <f t="shared" si="65"/>
        <v>0</v>
      </c>
      <c r="N187" s="13">
        <f t="shared" si="65"/>
        <v>0</v>
      </c>
    </row>
    <row r="188" spans="1:14" ht="39.75" customHeight="1">
      <c r="A188" s="10">
        <v>2921</v>
      </c>
      <c r="B188" s="11" t="s">
        <v>320</v>
      </c>
      <c r="C188" s="10" t="s">
        <v>261</v>
      </c>
      <c r="D188" s="10" t="s">
        <v>169</v>
      </c>
      <c r="E188" s="10" t="s">
        <v>162</v>
      </c>
      <c r="F188" s="13">
        <f>SUM(G188,H188)</f>
        <v>0</v>
      </c>
      <c r="G188" s="13">
        <v>0</v>
      </c>
      <c r="H188" s="13">
        <v>0</v>
      </c>
      <c r="I188" s="13">
        <f>SUM(J188,K188)</f>
        <v>0</v>
      </c>
      <c r="J188" s="13">
        <v>0</v>
      </c>
      <c r="K188" s="13">
        <v>0</v>
      </c>
      <c r="L188" s="13">
        <f>SUM(M188,N188)</f>
        <v>0</v>
      </c>
      <c r="M188" s="13">
        <v>0</v>
      </c>
      <c r="N188" s="13">
        <v>0</v>
      </c>
    </row>
    <row r="189" spans="1:14" ht="39.75" customHeight="1">
      <c r="A189" s="10">
        <v>2922</v>
      </c>
      <c r="B189" s="11" t="s">
        <v>321</v>
      </c>
      <c r="C189" s="10" t="s">
        <v>261</v>
      </c>
      <c r="D189" s="10" t="s">
        <v>169</v>
      </c>
      <c r="E189" s="10" t="s">
        <v>169</v>
      </c>
      <c r="F189" s="13">
        <f>SUM(G189,H189)</f>
        <v>0</v>
      </c>
      <c r="G189" s="13">
        <v>0</v>
      </c>
      <c r="H189" s="13">
        <v>0</v>
      </c>
      <c r="I189" s="13">
        <f>SUM(J189,K189)</f>
        <v>0</v>
      </c>
      <c r="J189" s="13">
        <v>0</v>
      </c>
      <c r="K189" s="13">
        <v>0</v>
      </c>
      <c r="L189" s="13">
        <f>SUM(M189,N189)</f>
        <v>0</v>
      </c>
      <c r="M189" s="13">
        <v>0</v>
      </c>
      <c r="N189" s="13">
        <v>0</v>
      </c>
    </row>
    <row r="190" spans="1:14" ht="39.75" customHeight="1">
      <c r="A190" s="10">
        <v>2930</v>
      </c>
      <c r="B190" s="11" t="s">
        <v>322</v>
      </c>
      <c r="C190" s="10" t="s">
        <v>261</v>
      </c>
      <c r="D190" s="10" t="s">
        <v>171</v>
      </c>
      <c r="E190" s="10" t="s">
        <v>163</v>
      </c>
      <c r="F190" s="13">
        <f aca="true" t="shared" si="66" ref="F190:N190">SUM(F191:F192)</f>
        <v>0</v>
      </c>
      <c r="G190" s="13">
        <f t="shared" si="66"/>
        <v>0</v>
      </c>
      <c r="H190" s="13">
        <f t="shared" si="66"/>
        <v>0</v>
      </c>
      <c r="I190" s="13">
        <f t="shared" si="66"/>
        <v>0</v>
      </c>
      <c r="J190" s="13">
        <f t="shared" si="66"/>
        <v>0</v>
      </c>
      <c r="K190" s="13">
        <f t="shared" si="66"/>
        <v>0</v>
      </c>
      <c r="L190" s="13">
        <f t="shared" si="66"/>
        <v>0</v>
      </c>
      <c r="M190" s="13">
        <f t="shared" si="66"/>
        <v>0</v>
      </c>
      <c r="N190" s="13">
        <f t="shared" si="66"/>
        <v>0</v>
      </c>
    </row>
    <row r="191" spans="1:14" ht="39.75" customHeight="1">
      <c r="A191" s="10">
        <v>2931</v>
      </c>
      <c r="B191" s="11" t="s">
        <v>323</v>
      </c>
      <c r="C191" s="10" t="s">
        <v>261</v>
      </c>
      <c r="D191" s="10" t="s">
        <v>171</v>
      </c>
      <c r="E191" s="10" t="s">
        <v>162</v>
      </c>
      <c r="F191" s="13">
        <f>SUM(G191,H191)</f>
        <v>0</v>
      </c>
      <c r="G191" s="13">
        <v>0</v>
      </c>
      <c r="H191" s="13">
        <v>0</v>
      </c>
      <c r="I191" s="13">
        <f>SUM(J191,K191)</f>
        <v>0</v>
      </c>
      <c r="J191" s="13">
        <v>0</v>
      </c>
      <c r="K191" s="13">
        <v>0</v>
      </c>
      <c r="L191" s="13">
        <f>SUM(M191,N191)</f>
        <v>0</v>
      </c>
      <c r="M191" s="13">
        <v>0</v>
      </c>
      <c r="N191" s="13">
        <v>0</v>
      </c>
    </row>
    <row r="192" spans="1:14" ht="39.75" customHeight="1">
      <c r="A192" s="10">
        <v>2932</v>
      </c>
      <c r="B192" s="11" t="s">
        <v>324</v>
      </c>
      <c r="C192" s="10" t="s">
        <v>261</v>
      </c>
      <c r="D192" s="10" t="s">
        <v>171</v>
      </c>
      <c r="E192" s="10" t="s">
        <v>169</v>
      </c>
      <c r="F192" s="13">
        <f>SUM(G192,H192)</f>
        <v>0</v>
      </c>
      <c r="G192" s="13">
        <v>0</v>
      </c>
      <c r="H192" s="13">
        <v>0</v>
      </c>
      <c r="I192" s="13">
        <f>SUM(J192,K192)</f>
        <v>0</v>
      </c>
      <c r="J192" s="13">
        <v>0</v>
      </c>
      <c r="K192" s="13">
        <v>0</v>
      </c>
      <c r="L192" s="13">
        <f>SUM(M192,N192)</f>
        <v>0</v>
      </c>
      <c r="M192" s="13">
        <v>0</v>
      </c>
      <c r="N192" s="13">
        <v>0</v>
      </c>
    </row>
    <row r="193" spans="1:14" ht="39.75" customHeight="1">
      <c r="A193" s="10">
        <v>2940</v>
      </c>
      <c r="B193" s="11" t="s">
        <v>325</v>
      </c>
      <c r="C193" s="10" t="s">
        <v>261</v>
      </c>
      <c r="D193" s="10" t="s">
        <v>180</v>
      </c>
      <c r="E193" s="10" t="s">
        <v>163</v>
      </c>
      <c r="F193" s="13">
        <f aca="true" t="shared" si="67" ref="F193:N193">SUM(F194:F195)</f>
        <v>0</v>
      </c>
      <c r="G193" s="13">
        <f t="shared" si="67"/>
        <v>0</v>
      </c>
      <c r="H193" s="13">
        <f t="shared" si="67"/>
        <v>0</v>
      </c>
      <c r="I193" s="13">
        <f t="shared" si="67"/>
        <v>0</v>
      </c>
      <c r="J193" s="13">
        <f t="shared" si="67"/>
        <v>0</v>
      </c>
      <c r="K193" s="13">
        <f t="shared" si="67"/>
        <v>0</v>
      </c>
      <c r="L193" s="13">
        <f t="shared" si="67"/>
        <v>0</v>
      </c>
      <c r="M193" s="13">
        <f t="shared" si="67"/>
        <v>0</v>
      </c>
      <c r="N193" s="13">
        <f t="shared" si="67"/>
        <v>0</v>
      </c>
    </row>
    <row r="194" spans="1:14" ht="39.75" customHeight="1">
      <c r="A194" s="10">
        <v>2941</v>
      </c>
      <c r="B194" s="11" t="s">
        <v>326</v>
      </c>
      <c r="C194" s="10" t="s">
        <v>261</v>
      </c>
      <c r="D194" s="10" t="s">
        <v>180</v>
      </c>
      <c r="E194" s="10" t="s">
        <v>162</v>
      </c>
      <c r="F194" s="13">
        <f>SUM(G194,H194)</f>
        <v>0</v>
      </c>
      <c r="G194" s="13">
        <v>0</v>
      </c>
      <c r="H194" s="13">
        <v>0</v>
      </c>
      <c r="I194" s="13">
        <f>SUM(J194,K194)</f>
        <v>0</v>
      </c>
      <c r="J194" s="13">
        <v>0</v>
      </c>
      <c r="K194" s="13">
        <v>0</v>
      </c>
      <c r="L194" s="13">
        <f>SUM(M194,N194)</f>
        <v>0</v>
      </c>
      <c r="M194" s="13">
        <v>0</v>
      </c>
      <c r="N194" s="13">
        <v>0</v>
      </c>
    </row>
    <row r="195" spans="1:14" ht="39.75" customHeight="1">
      <c r="A195" s="10">
        <v>2942</v>
      </c>
      <c r="B195" s="11" t="s">
        <v>327</v>
      </c>
      <c r="C195" s="10" t="s">
        <v>261</v>
      </c>
      <c r="D195" s="10" t="s">
        <v>180</v>
      </c>
      <c r="E195" s="10" t="s">
        <v>169</v>
      </c>
      <c r="F195" s="13">
        <f>SUM(G195,H195)</f>
        <v>0</v>
      </c>
      <c r="G195" s="13">
        <v>0</v>
      </c>
      <c r="H195" s="13">
        <v>0</v>
      </c>
      <c r="I195" s="13">
        <f>SUM(J195,K195)</f>
        <v>0</v>
      </c>
      <c r="J195" s="13">
        <v>0</v>
      </c>
      <c r="K195" s="13">
        <v>0</v>
      </c>
      <c r="L195" s="13">
        <f>SUM(M195,N195)</f>
        <v>0</v>
      </c>
      <c r="M195" s="13">
        <v>0</v>
      </c>
      <c r="N195" s="13">
        <v>0</v>
      </c>
    </row>
    <row r="196" spans="1:14" ht="39.75" customHeight="1">
      <c r="A196" s="10">
        <v>2950</v>
      </c>
      <c r="B196" s="11" t="s">
        <v>328</v>
      </c>
      <c r="C196" s="10" t="s">
        <v>261</v>
      </c>
      <c r="D196" s="10" t="s">
        <v>183</v>
      </c>
      <c r="E196" s="10" t="s">
        <v>163</v>
      </c>
      <c r="F196" s="13">
        <f aca="true" t="shared" si="68" ref="F196:N196">SUM(F197:F198)</f>
        <v>106828800</v>
      </c>
      <c r="G196" s="13">
        <f t="shared" si="68"/>
        <v>101828800</v>
      </c>
      <c r="H196" s="13">
        <f t="shared" si="68"/>
        <v>5000000</v>
      </c>
      <c r="I196" s="13">
        <f t="shared" si="68"/>
        <v>106828800</v>
      </c>
      <c r="J196" s="13">
        <f t="shared" si="68"/>
        <v>101828800</v>
      </c>
      <c r="K196" s="13">
        <f t="shared" si="68"/>
        <v>5000000</v>
      </c>
      <c r="L196" s="13">
        <f t="shared" si="68"/>
        <v>46579438</v>
      </c>
      <c r="M196" s="13">
        <f t="shared" si="68"/>
        <v>46379438</v>
      </c>
      <c r="N196" s="13">
        <f t="shared" si="68"/>
        <v>200000</v>
      </c>
    </row>
    <row r="197" spans="1:14" ht="39.75" customHeight="1">
      <c r="A197" s="10">
        <v>2951</v>
      </c>
      <c r="B197" s="11" t="s">
        <v>329</v>
      </c>
      <c r="C197" s="10" t="s">
        <v>261</v>
      </c>
      <c r="D197" s="10" t="s">
        <v>183</v>
      </c>
      <c r="E197" s="10" t="s">
        <v>162</v>
      </c>
      <c r="F197" s="13">
        <f>SUM(G197,H197)</f>
        <v>106828800</v>
      </c>
      <c r="G197" s="13">
        <v>101828800</v>
      </c>
      <c r="H197" s="13">
        <v>5000000</v>
      </c>
      <c r="I197" s="13">
        <f>SUM(J197,K197)</f>
        <v>106828800</v>
      </c>
      <c r="J197" s="13">
        <v>101828800</v>
      </c>
      <c r="K197" s="13">
        <v>5000000</v>
      </c>
      <c r="L197" s="13">
        <f>SUM(M197,N197)</f>
        <v>46579438</v>
      </c>
      <c r="M197" s="13">
        <v>46379438</v>
      </c>
      <c r="N197" s="13">
        <v>200000</v>
      </c>
    </row>
    <row r="198" spans="1:14" ht="39.75" customHeight="1">
      <c r="A198" s="10">
        <v>2952</v>
      </c>
      <c r="B198" s="11" t="s">
        <v>330</v>
      </c>
      <c r="C198" s="10" t="s">
        <v>261</v>
      </c>
      <c r="D198" s="10" t="s">
        <v>183</v>
      </c>
      <c r="E198" s="10" t="s">
        <v>169</v>
      </c>
      <c r="F198" s="13">
        <f>SUM(G198,H198)</f>
        <v>0</v>
      </c>
      <c r="G198" s="13">
        <v>0</v>
      </c>
      <c r="H198" s="13">
        <v>0</v>
      </c>
      <c r="I198" s="13">
        <f>SUM(J198,K198)</f>
        <v>0</v>
      </c>
      <c r="J198" s="13">
        <v>0</v>
      </c>
      <c r="K198" s="13">
        <v>0</v>
      </c>
      <c r="L198" s="13">
        <f>SUM(M198,N198)</f>
        <v>0</v>
      </c>
      <c r="M198" s="13">
        <v>0</v>
      </c>
      <c r="N198" s="13">
        <v>0</v>
      </c>
    </row>
    <row r="199" spans="1:14" ht="39.75" customHeight="1">
      <c r="A199" s="10">
        <v>2960</v>
      </c>
      <c r="B199" s="11" t="s">
        <v>331</v>
      </c>
      <c r="C199" s="10" t="s">
        <v>261</v>
      </c>
      <c r="D199" s="10" t="s">
        <v>186</v>
      </c>
      <c r="E199" s="10" t="s">
        <v>163</v>
      </c>
      <c r="F199" s="13">
        <f aca="true" t="shared" si="69" ref="F199:N199">SUM(F200)</f>
        <v>0</v>
      </c>
      <c r="G199" s="13">
        <f t="shared" si="69"/>
        <v>0</v>
      </c>
      <c r="H199" s="13">
        <f t="shared" si="69"/>
        <v>0</v>
      </c>
      <c r="I199" s="13">
        <f t="shared" si="69"/>
        <v>600000</v>
      </c>
      <c r="J199" s="13">
        <f t="shared" si="69"/>
        <v>600000</v>
      </c>
      <c r="K199" s="13">
        <f t="shared" si="69"/>
        <v>0</v>
      </c>
      <c r="L199" s="13">
        <f t="shared" si="69"/>
        <v>0</v>
      </c>
      <c r="M199" s="13">
        <f t="shared" si="69"/>
        <v>0</v>
      </c>
      <c r="N199" s="13">
        <f t="shared" si="69"/>
        <v>0</v>
      </c>
    </row>
    <row r="200" spans="1:14" ht="39.75" customHeight="1">
      <c r="A200" s="10">
        <v>2961</v>
      </c>
      <c r="B200" s="11" t="s">
        <v>331</v>
      </c>
      <c r="C200" s="10" t="s">
        <v>261</v>
      </c>
      <c r="D200" s="10" t="s">
        <v>186</v>
      </c>
      <c r="E200" s="10" t="s">
        <v>162</v>
      </c>
      <c r="F200" s="13">
        <f>SUM(G200,H200)</f>
        <v>0</v>
      </c>
      <c r="G200" s="13">
        <v>0</v>
      </c>
      <c r="H200" s="13">
        <v>0</v>
      </c>
      <c r="I200" s="13">
        <f>SUM(J200,K200)</f>
        <v>600000</v>
      </c>
      <c r="J200" s="13">
        <v>600000</v>
      </c>
      <c r="K200" s="13">
        <v>0</v>
      </c>
      <c r="L200" s="13">
        <f>SUM(M200,N200)</f>
        <v>0</v>
      </c>
      <c r="M200" s="13">
        <v>0</v>
      </c>
      <c r="N200" s="13">
        <v>0</v>
      </c>
    </row>
    <row r="201" spans="1:14" ht="39.75" customHeight="1">
      <c r="A201" s="10">
        <v>2970</v>
      </c>
      <c r="B201" s="11" t="s">
        <v>332</v>
      </c>
      <c r="C201" s="10" t="s">
        <v>261</v>
      </c>
      <c r="D201" s="10" t="s">
        <v>189</v>
      </c>
      <c r="E201" s="10" t="s">
        <v>163</v>
      </c>
      <c r="F201" s="13">
        <f aca="true" t="shared" si="70" ref="F201:N201">SUM(F202)</f>
        <v>0</v>
      </c>
      <c r="G201" s="13">
        <f t="shared" si="70"/>
        <v>0</v>
      </c>
      <c r="H201" s="13">
        <f t="shared" si="70"/>
        <v>0</v>
      </c>
      <c r="I201" s="13">
        <f t="shared" si="70"/>
        <v>0</v>
      </c>
      <c r="J201" s="13">
        <f t="shared" si="70"/>
        <v>0</v>
      </c>
      <c r="K201" s="13">
        <f t="shared" si="70"/>
        <v>0</v>
      </c>
      <c r="L201" s="13">
        <f t="shared" si="70"/>
        <v>0</v>
      </c>
      <c r="M201" s="13">
        <f t="shared" si="70"/>
        <v>0</v>
      </c>
      <c r="N201" s="13">
        <f t="shared" si="70"/>
        <v>0</v>
      </c>
    </row>
    <row r="202" spans="1:14" ht="39.75" customHeight="1">
      <c r="A202" s="10">
        <v>2971</v>
      </c>
      <c r="B202" s="11" t="s">
        <v>332</v>
      </c>
      <c r="C202" s="10" t="s">
        <v>261</v>
      </c>
      <c r="D202" s="10" t="s">
        <v>189</v>
      </c>
      <c r="E202" s="10" t="s">
        <v>162</v>
      </c>
      <c r="F202" s="13">
        <f>SUM(G202,H202)</f>
        <v>0</v>
      </c>
      <c r="G202" s="13">
        <v>0</v>
      </c>
      <c r="H202" s="13">
        <v>0</v>
      </c>
      <c r="I202" s="13">
        <f>SUM(J202,K202)</f>
        <v>0</v>
      </c>
      <c r="J202" s="13">
        <v>0</v>
      </c>
      <c r="K202" s="13">
        <v>0</v>
      </c>
      <c r="L202" s="13">
        <f>SUM(M202,N202)</f>
        <v>0</v>
      </c>
      <c r="M202" s="13">
        <v>0</v>
      </c>
      <c r="N202" s="13">
        <v>0</v>
      </c>
    </row>
    <row r="203" spans="1:14" ht="39.75" customHeight="1">
      <c r="A203" s="10">
        <v>2980</v>
      </c>
      <c r="B203" s="11" t="s">
        <v>333</v>
      </c>
      <c r="C203" s="10" t="s">
        <v>261</v>
      </c>
      <c r="D203" s="10" t="s">
        <v>191</v>
      </c>
      <c r="E203" s="10" t="s">
        <v>163</v>
      </c>
      <c r="F203" s="13">
        <f aca="true" t="shared" si="71" ref="F203:N203">SUM(F204)</f>
        <v>0</v>
      </c>
      <c r="G203" s="13">
        <f t="shared" si="71"/>
        <v>0</v>
      </c>
      <c r="H203" s="13">
        <f t="shared" si="71"/>
        <v>0</v>
      </c>
      <c r="I203" s="13">
        <f t="shared" si="71"/>
        <v>0</v>
      </c>
      <c r="J203" s="13">
        <f t="shared" si="71"/>
        <v>0</v>
      </c>
      <c r="K203" s="13">
        <f t="shared" si="71"/>
        <v>0</v>
      </c>
      <c r="L203" s="13">
        <f t="shared" si="71"/>
        <v>0</v>
      </c>
      <c r="M203" s="13">
        <f t="shared" si="71"/>
        <v>0</v>
      </c>
      <c r="N203" s="13">
        <f t="shared" si="71"/>
        <v>0</v>
      </c>
    </row>
    <row r="204" spans="1:14" ht="39.75" customHeight="1">
      <c r="A204" s="10">
        <v>2981</v>
      </c>
      <c r="B204" s="11" t="s">
        <v>333</v>
      </c>
      <c r="C204" s="10" t="s">
        <v>261</v>
      </c>
      <c r="D204" s="10" t="s">
        <v>191</v>
      </c>
      <c r="E204" s="10" t="s">
        <v>162</v>
      </c>
      <c r="F204" s="13">
        <f>SUM(G204,H204)</f>
        <v>0</v>
      </c>
      <c r="G204" s="13">
        <v>0</v>
      </c>
      <c r="H204" s="13">
        <v>0</v>
      </c>
      <c r="I204" s="13">
        <f>SUM(J204,K204)</f>
        <v>0</v>
      </c>
      <c r="J204" s="13">
        <v>0</v>
      </c>
      <c r="K204" s="13">
        <v>0</v>
      </c>
      <c r="L204" s="13">
        <f>SUM(M204,N204)</f>
        <v>0</v>
      </c>
      <c r="M204" s="13">
        <v>0</v>
      </c>
      <c r="N204" s="13">
        <v>0</v>
      </c>
    </row>
    <row r="205" spans="1:14" ht="39.75" customHeight="1">
      <c r="A205" s="10">
        <v>3000</v>
      </c>
      <c r="B205" s="11" t="s">
        <v>334</v>
      </c>
      <c r="C205" s="10" t="s">
        <v>335</v>
      </c>
      <c r="D205" s="10" t="s">
        <v>163</v>
      </c>
      <c r="E205" s="10" t="s">
        <v>163</v>
      </c>
      <c r="F205" s="13">
        <f>SUM(F206,F209,F211,F213,F215,F217,F219,F221,F223)</f>
        <v>13960000</v>
      </c>
      <c r="G205" s="13">
        <f>SUM(G206,G209,G211,G213,G215,G217,G219,G221,G223)</f>
        <v>13960000</v>
      </c>
      <c r="H205" s="13">
        <f>SUM(H206,H209,H211,H213,H215,H217,H219,H221,H223)</f>
        <v>0</v>
      </c>
      <c r="I205" s="13">
        <f>SUM(I206,I209,I211,I213,I215,I217,I219,I221,I223)</f>
        <v>16960000</v>
      </c>
      <c r="J205" s="13">
        <f>SUM(J206,J209,J211,J213,J215,J217,J219,J221,J223)</f>
        <v>16960000</v>
      </c>
      <c r="K205" s="13">
        <f>SUM(K206,K209,K211,K213,K215,K217,K219,K221,K223)</f>
        <v>0</v>
      </c>
      <c r="L205" s="13">
        <f>SUM(L206,L209,L211,L213,L215,L217,L219,L221,L223)</f>
        <v>7244500</v>
      </c>
      <c r="M205" s="13">
        <f>SUM(M206,M209,M211,M213,M215,M217,M219,M2216,M223)</f>
        <v>7244500</v>
      </c>
      <c r="N205" s="13">
        <f>SUM(N206,N209,N211,N213,N215,N217,N219,N221,N223)</f>
        <v>0</v>
      </c>
    </row>
    <row r="206" spans="1:14" ht="39.75" customHeight="1">
      <c r="A206" s="10">
        <v>3010</v>
      </c>
      <c r="B206" s="11" t="s">
        <v>336</v>
      </c>
      <c r="C206" s="10" t="s">
        <v>335</v>
      </c>
      <c r="D206" s="10" t="s">
        <v>162</v>
      </c>
      <c r="E206" s="10" t="s">
        <v>163</v>
      </c>
      <c r="F206" s="13">
        <f aca="true" t="shared" si="72" ref="F206:N206">SUM(F207:F208)</f>
        <v>0</v>
      </c>
      <c r="G206" s="13">
        <f t="shared" si="72"/>
        <v>0</v>
      </c>
      <c r="H206" s="13">
        <f t="shared" si="72"/>
        <v>0</v>
      </c>
      <c r="I206" s="13">
        <f t="shared" si="72"/>
        <v>0</v>
      </c>
      <c r="J206" s="13">
        <f t="shared" si="72"/>
        <v>0</v>
      </c>
      <c r="K206" s="13">
        <f t="shared" si="72"/>
        <v>0</v>
      </c>
      <c r="L206" s="13">
        <f t="shared" si="72"/>
        <v>0</v>
      </c>
      <c r="M206" s="13">
        <f t="shared" si="72"/>
        <v>0</v>
      </c>
      <c r="N206" s="13">
        <f t="shared" si="72"/>
        <v>0</v>
      </c>
    </row>
    <row r="207" spans="1:14" ht="39.75" customHeight="1">
      <c r="A207" s="10">
        <v>3011</v>
      </c>
      <c r="B207" s="11" t="s">
        <v>337</v>
      </c>
      <c r="C207" s="10" t="s">
        <v>335</v>
      </c>
      <c r="D207" s="10" t="s">
        <v>162</v>
      </c>
      <c r="E207" s="10" t="s">
        <v>162</v>
      </c>
      <c r="F207" s="13">
        <f>SUM(G207,H207)</f>
        <v>0</v>
      </c>
      <c r="G207" s="13">
        <v>0</v>
      </c>
      <c r="H207" s="13">
        <v>0</v>
      </c>
      <c r="I207" s="13">
        <f>SUM(J207,K207)</f>
        <v>0</v>
      </c>
      <c r="J207" s="13">
        <v>0</v>
      </c>
      <c r="K207" s="13">
        <v>0</v>
      </c>
      <c r="L207" s="13">
        <f>SUM(M207,N207)</f>
        <v>0</v>
      </c>
      <c r="M207" s="13">
        <v>0</v>
      </c>
      <c r="N207" s="13">
        <v>0</v>
      </c>
    </row>
    <row r="208" spans="1:14" ht="39.75" customHeight="1">
      <c r="A208" s="10">
        <v>3012</v>
      </c>
      <c r="B208" s="11" t="s">
        <v>338</v>
      </c>
      <c r="C208" s="10" t="s">
        <v>335</v>
      </c>
      <c r="D208" s="10" t="s">
        <v>162</v>
      </c>
      <c r="E208" s="10" t="s">
        <v>169</v>
      </c>
      <c r="F208" s="13">
        <f>SUM(G208,H208)</f>
        <v>0</v>
      </c>
      <c r="G208" s="13">
        <v>0</v>
      </c>
      <c r="H208" s="13">
        <v>0</v>
      </c>
      <c r="I208" s="13">
        <f>SUM(J208,K208)</f>
        <v>0</v>
      </c>
      <c r="J208" s="13">
        <v>0</v>
      </c>
      <c r="K208" s="13">
        <v>0</v>
      </c>
      <c r="L208" s="13">
        <f>SUM(M208,N208)</f>
        <v>0</v>
      </c>
      <c r="M208" s="13">
        <v>0</v>
      </c>
      <c r="N208" s="13">
        <v>0</v>
      </c>
    </row>
    <row r="209" spans="1:14" ht="39.75" customHeight="1">
      <c r="A209" s="10">
        <v>3020</v>
      </c>
      <c r="B209" s="11" t="s">
        <v>339</v>
      </c>
      <c r="C209" s="10" t="s">
        <v>335</v>
      </c>
      <c r="D209" s="10" t="s">
        <v>169</v>
      </c>
      <c r="E209" s="10" t="s">
        <v>163</v>
      </c>
      <c r="F209" s="13">
        <f aca="true" t="shared" si="73" ref="F209:N209">SUM(F210)</f>
        <v>0</v>
      </c>
      <c r="G209" s="13">
        <f t="shared" si="73"/>
        <v>0</v>
      </c>
      <c r="H209" s="13">
        <f t="shared" si="73"/>
        <v>0</v>
      </c>
      <c r="I209" s="13">
        <f t="shared" si="73"/>
        <v>0</v>
      </c>
      <c r="J209" s="13">
        <f t="shared" si="73"/>
        <v>0</v>
      </c>
      <c r="K209" s="13">
        <f t="shared" si="73"/>
        <v>0</v>
      </c>
      <c r="L209" s="13">
        <f t="shared" si="73"/>
        <v>0</v>
      </c>
      <c r="M209" s="13">
        <f t="shared" si="73"/>
        <v>0</v>
      </c>
      <c r="N209" s="13">
        <f t="shared" si="73"/>
        <v>0</v>
      </c>
    </row>
    <row r="210" spans="1:14" ht="39.75" customHeight="1">
      <c r="A210" s="10">
        <v>3021</v>
      </c>
      <c r="B210" s="11" t="s">
        <v>339</v>
      </c>
      <c r="C210" s="10" t="s">
        <v>335</v>
      </c>
      <c r="D210" s="10" t="s">
        <v>169</v>
      </c>
      <c r="E210" s="10" t="s">
        <v>162</v>
      </c>
      <c r="F210" s="13">
        <f>SUM(G210,H210)</f>
        <v>0</v>
      </c>
      <c r="G210" s="13">
        <v>0</v>
      </c>
      <c r="H210" s="13">
        <v>0</v>
      </c>
      <c r="I210" s="13">
        <f>SUM(J210,K210)</f>
        <v>0</v>
      </c>
      <c r="J210" s="13">
        <v>0</v>
      </c>
      <c r="K210" s="13">
        <v>0</v>
      </c>
      <c r="L210" s="13">
        <f>SUM(M210,N210)</f>
        <v>0</v>
      </c>
      <c r="M210" s="13">
        <v>0</v>
      </c>
      <c r="N210" s="13">
        <v>0</v>
      </c>
    </row>
    <row r="211" spans="1:14" ht="39.75" customHeight="1">
      <c r="A211" s="10">
        <v>3030</v>
      </c>
      <c r="B211" s="11" t="s">
        <v>340</v>
      </c>
      <c r="C211" s="10" t="s">
        <v>335</v>
      </c>
      <c r="D211" s="10" t="s">
        <v>171</v>
      </c>
      <c r="E211" s="10" t="s">
        <v>163</v>
      </c>
      <c r="F211" s="13">
        <f aca="true" t="shared" si="74" ref="F211:N211">SUM(F212)</f>
        <v>0</v>
      </c>
      <c r="G211" s="13">
        <f t="shared" si="74"/>
        <v>0</v>
      </c>
      <c r="H211" s="13">
        <f t="shared" si="74"/>
        <v>0</v>
      </c>
      <c r="I211" s="13">
        <f t="shared" si="74"/>
        <v>0</v>
      </c>
      <c r="J211" s="13">
        <f t="shared" si="74"/>
        <v>0</v>
      </c>
      <c r="K211" s="13">
        <f t="shared" si="74"/>
        <v>0</v>
      </c>
      <c r="L211" s="13">
        <f t="shared" si="74"/>
        <v>0</v>
      </c>
      <c r="M211" s="13">
        <f t="shared" si="74"/>
        <v>0</v>
      </c>
      <c r="N211" s="13">
        <f t="shared" si="74"/>
        <v>0</v>
      </c>
    </row>
    <row r="212" spans="1:14" ht="39.75" customHeight="1">
      <c r="A212" s="10">
        <v>3031</v>
      </c>
      <c r="B212" s="11" t="s">
        <v>340</v>
      </c>
      <c r="C212" s="10" t="s">
        <v>335</v>
      </c>
      <c r="D212" s="10" t="s">
        <v>171</v>
      </c>
      <c r="E212" s="10" t="s">
        <v>162</v>
      </c>
      <c r="F212" s="13">
        <f>SUM(G212,H212)</f>
        <v>0</v>
      </c>
      <c r="G212" s="13">
        <v>0</v>
      </c>
      <c r="H212" s="13">
        <v>0</v>
      </c>
      <c r="I212" s="13">
        <f>SUM(J212,K212)</f>
        <v>0</v>
      </c>
      <c r="J212" s="13">
        <v>0</v>
      </c>
      <c r="K212" s="13">
        <v>0</v>
      </c>
      <c r="L212" s="13">
        <f>SUM(M212,N212)</f>
        <v>0</v>
      </c>
      <c r="M212" s="13">
        <v>0</v>
      </c>
      <c r="N212" s="13">
        <v>0</v>
      </c>
    </row>
    <row r="213" spans="1:14" ht="39.75" customHeight="1">
      <c r="A213" s="10">
        <v>3040</v>
      </c>
      <c r="B213" s="11" t="s">
        <v>341</v>
      </c>
      <c r="C213" s="10" t="s">
        <v>335</v>
      </c>
      <c r="D213" s="10" t="s">
        <v>180</v>
      </c>
      <c r="E213" s="10" t="s">
        <v>163</v>
      </c>
      <c r="F213" s="13">
        <f aca="true" t="shared" si="75" ref="F213:N213">SUM(F214)</f>
        <v>5000000</v>
      </c>
      <c r="G213" s="13">
        <f t="shared" si="75"/>
        <v>5000000</v>
      </c>
      <c r="H213" s="13">
        <f t="shared" si="75"/>
        <v>0</v>
      </c>
      <c r="I213" s="13">
        <f t="shared" si="75"/>
        <v>5000000</v>
      </c>
      <c r="J213" s="13">
        <f t="shared" si="75"/>
        <v>5000000</v>
      </c>
      <c r="K213" s="13">
        <f t="shared" si="75"/>
        <v>0</v>
      </c>
      <c r="L213" s="13">
        <f t="shared" si="75"/>
        <v>2945000</v>
      </c>
      <c r="M213" s="13">
        <f t="shared" si="75"/>
        <v>2945000</v>
      </c>
      <c r="N213" s="13">
        <f t="shared" si="75"/>
        <v>0</v>
      </c>
    </row>
    <row r="214" spans="1:14" ht="39.75" customHeight="1">
      <c r="A214" s="10">
        <v>3041</v>
      </c>
      <c r="B214" s="11" t="s">
        <v>341</v>
      </c>
      <c r="C214" s="10" t="s">
        <v>335</v>
      </c>
      <c r="D214" s="10" t="s">
        <v>180</v>
      </c>
      <c r="E214" s="10" t="s">
        <v>162</v>
      </c>
      <c r="F214" s="13">
        <f>SUM(G214,H214)</f>
        <v>5000000</v>
      </c>
      <c r="G214" s="13">
        <v>5000000</v>
      </c>
      <c r="H214" s="13">
        <v>0</v>
      </c>
      <c r="I214" s="13">
        <f>SUM(J214,K214)</f>
        <v>5000000</v>
      </c>
      <c r="J214" s="13">
        <v>5000000</v>
      </c>
      <c r="K214" s="13">
        <v>0</v>
      </c>
      <c r="L214" s="13">
        <f>SUM(M214,N214)</f>
        <v>2945000</v>
      </c>
      <c r="M214" s="13">
        <v>2945000</v>
      </c>
      <c r="N214" s="13">
        <v>0</v>
      </c>
    </row>
    <row r="215" spans="1:14" ht="39.75" customHeight="1">
      <c r="A215" s="10">
        <v>3050</v>
      </c>
      <c r="B215" s="11" t="s">
        <v>342</v>
      </c>
      <c r="C215" s="10" t="s">
        <v>335</v>
      </c>
      <c r="D215" s="10" t="s">
        <v>183</v>
      </c>
      <c r="E215" s="10" t="s">
        <v>163</v>
      </c>
      <c r="F215" s="13">
        <f aca="true" t="shared" si="76" ref="F215:N215">SUM(F216)</f>
        <v>0</v>
      </c>
      <c r="G215" s="13">
        <f t="shared" si="76"/>
        <v>0</v>
      </c>
      <c r="H215" s="13">
        <f t="shared" si="76"/>
        <v>0</v>
      </c>
      <c r="I215" s="13">
        <f t="shared" si="76"/>
        <v>0</v>
      </c>
      <c r="J215" s="13">
        <f t="shared" si="76"/>
        <v>0</v>
      </c>
      <c r="K215" s="13">
        <f t="shared" si="76"/>
        <v>0</v>
      </c>
      <c r="L215" s="13">
        <f t="shared" si="76"/>
        <v>0</v>
      </c>
      <c r="M215" s="13">
        <f t="shared" si="76"/>
        <v>0</v>
      </c>
      <c r="N215" s="13">
        <f t="shared" si="76"/>
        <v>0</v>
      </c>
    </row>
    <row r="216" spans="1:14" ht="39.75" customHeight="1">
      <c r="A216" s="10">
        <v>3051</v>
      </c>
      <c r="B216" s="11" t="s">
        <v>342</v>
      </c>
      <c r="C216" s="10" t="s">
        <v>335</v>
      </c>
      <c r="D216" s="10" t="s">
        <v>183</v>
      </c>
      <c r="E216" s="10" t="s">
        <v>162</v>
      </c>
      <c r="F216" s="13">
        <f>SUM(G216,H216)</f>
        <v>0</v>
      </c>
      <c r="G216" s="13">
        <v>0</v>
      </c>
      <c r="H216" s="13">
        <v>0</v>
      </c>
      <c r="I216" s="13">
        <f>SUM(J216,K216)</f>
        <v>0</v>
      </c>
      <c r="J216" s="13">
        <v>0</v>
      </c>
      <c r="K216" s="13">
        <v>0</v>
      </c>
      <c r="L216" s="13">
        <f>SUM(M216,N216)</f>
        <v>0</v>
      </c>
      <c r="M216" s="13">
        <v>0</v>
      </c>
      <c r="N216" s="13">
        <v>0</v>
      </c>
    </row>
    <row r="217" spans="1:14" ht="39.75" customHeight="1">
      <c r="A217" s="10">
        <v>3060</v>
      </c>
      <c r="B217" s="11" t="s">
        <v>343</v>
      </c>
      <c r="C217" s="10" t="s">
        <v>335</v>
      </c>
      <c r="D217" s="10" t="s">
        <v>186</v>
      </c>
      <c r="E217" s="10" t="s">
        <v>163</v>
      </c>
      <c r="F217" s="13">
        <f aca="true" t="shared" si="77" ref="F217:N217">SUM(F218)</f>
        <v>0</v>
      </c>
      <c r="G217" s="13">
        <f t="shared" si="77"/>
        <v>0</v>
      </c>
      <c r="H217" s="13">
        <f t="shared" si="77"/>
        <v>0</v>
      </c>
      <c r="I217" s="13">
        <f t="shared" si="77"/>
        <v>0</v>
      </c>
      <c r="J217" s="13">
        <f t="shared" si="77"/>
        <v>0</v>
      </c>
      <c r="K217" s="13">
        <f t="shared" si="77"/>
        <v>0</v>
      </c>
      <c r="L217" s="13">
        <f t="shared" si="77"/>
        <v>0</v>
      </c>
      <c r="M217" s="13">
        <f t="shared" si="77"/>
        <v>0</v>
      </c>
      <c r="N217" s="13">
        <f t="shared" si="77"/>
        <v>0</v>
      </c>
    </row>
    <row r="218" spans="1:14" ht="39.75" customHeight="1">
      <c r="A218" s="10">
        <v>3061</v>
      </c>
      <c r="B218" s="11" t="s">
        <v>343</v>
      </c>
      <c r="C218" s="10" t="s">
        <v>335</v>
      </c>
      <c r="D218" s="10" t="s">
        <v>186</v>
      </c>
      <c r="E218" s="10" t="s">
        <v>162</v>
      </c>
      <c r="F218" s="13">
        <f>SUM(G218,H218)</f>
        <v>0</v>
      </c>
      <c r="G218" s="13">
        <v>0</v>
      </c>
      <c r="H218" s="13">
        <v>0</v>
      </c>
      <c r="I218" s="13">
        <f>SUM(J218,K218)</f>
        <v>0</v>
      </c>
      <c r="J218" s="13">
        <v>0</v>
      </c>
      <c r="K218" s="13">
        <v>0</v>
      </c>
      <c r="L218" s="13">
        <f>SUM(M218,N218)</f>
        <v>0</v>
      </c>
      <c r="M218" s="13">
        <v>0</v>
      </c>
      <c r="N218" s="13">
        <v>0</v>
      </c>
    </row>
    <row r="219" spans="1:14" ht="39.75" customHeight="1">
      <c r="A219" s="10">
        <v>3070</v>
      </c>
      <c r="B219" s="11" t="s">
        <v>344</v>
      </c>
      <c r="C219" s="10" t="s">
        <v>335</v>
      </c>
      <c r="D219" s="10" t="s">
        <v>189</v>
      </c>
      <c r="E219" s="10" t="s">
        <v>163</v>
      </c>
      <c r="F219" s="13">
        <f aca="true" t="shared" si="78" ref="F219:N219">SUM(F220)</f>
        <v>8960000</v>
      </c>
      <c r="G219" s="13">
        <f t="shared" si="78"/>
        <v>8960000</v>
      </c>
      <c r="H219" s="13">
        <f t="shared" si="78"/>
        <v>0</v>
      </c>
      <c r="I219" s="13">
        <f t="shared" si="78"/>
        <v>11960000</v>
      </c>
      <c r="J219" s="13">
        <f t="shared" si="78"/>
        <v>11960000</v>
      </c>
      <c r="K219" s="13">
        <f t="shared" si="78"/>
        <v>0</v>
      </c>
      <c r="L219" s="13">
        <f t="shared" si="78"/>
        <v>4299500</v>
      </c>
      <c r="M219" s="13">
        <f t="shared" si="78"/>
        <v>4299500</v>
      </c>
      <c r="N219" s="13">
        <f t="shared" si="78"/>
        <v>0</v>
      </c>
    </row>
    <row r="220" spans="1:14" ht="39.75" customHeight="1">
      <c r="A220" s="10">
        <v>3071</v>
      </c>
      <c r="B220" s="11" t="s">
        <v>344</v>
      </c>
      <c r="C220" s="10" t="s">
        <v>335</v>
      </c>
      <c r="D220" s="10" t="s">
        <v>189</v>
      </c>
      <c r="E220" s="10" t="s">
        <v>162</v>
      </c>
      <c r="F220" s="13">
        <f>SUM(G220,H220)</f>
        <v>8960000</v>
      </c>
      <c r="G220" s="13">
        <v>8960000</v>
      </c>
      <c r="H220" s="13">
        <v>0</v>
      </c>
      <c r="I220" s="13">
        <f>SUM(J220,K220)</f>
        <v>11960000</v>
      </c>
      <c r="J220" s="13">
        <v>11960000</v>
      </c>
      <c r="K220" s="13">
        <v>0</v>
      </c>
      <c r="L220" s="13">
        <f>SUM(M220,N220)</f>
        <v>4299500</v>
      </c>
      <c r="M220" s="13">
        <v>4299500</v>
      </c>
      <c r="N220" s="13">
        <v>0</v>
      </c>
    </row>
    <row r="221" spans="1:14" ht="39.75" customHeight="1">
      <c r="A221" s="10">
        <v>3080</v>
      </c>
      <c r="B221" s="11" t="s">
        <v>345</v>
      </c>
      <c r="C221" s="10" t="s">
        <v>335</v>
      </c>
      <c r="D221" s="10" t="s">
        <v>191</v>
      </c>
      <c r="E221" s="10" t="s">
        <v>163</v>
      </c>
      <c r="F221" s="13">
        <f aca="true" t="shared" si="79" ref="F221:N221">SUM(F222)</f>
        <v>0</v>
      </c>
      <c r="G221" s="13">
        <f t="shared" si="79"/>
        <v>0</v>
      </c>
      <c r="H221" s="13">
        <f t="shared" si="79"/>
        <v>0</v>
      </c>
      <c r="I221" s="13">
        <f t="shared" si="79"/>
        <v>0</v>
      </c>
      <c r="J221" s="13">
        <f t="shared" si="79"/>
        <v>0</v>
      </c>
      <c r="K221" s="13">
        <f t="shared" si="79"/>
        <v>0</v>
      </c>
      <c r="L221" s="13">
        <f t="shared" si="79"/>
        <v>0</v>
      </c>
      <c r="M221" s="13">
        <f t="shared" si="79"/>
        <v>0</v>
      </c>
      <c r="N221" s="13">
        <f t="shared" si="79"/>
        <v>0</v>
      </c>
    </row>
    <row r="222" spans="1:14" ht="39.75" customHeight="1">
      <c r="A222" s="10">
        <v>3081</v>
      </c>
      <c r="B222" s="11" t="s">
        <v>345</v>
      </c>
      <c r="C222" s="10" t="s">
        <v>335</v>
      </c>
      <c r="D222" s="10" t="s">
        <v>191</v>
      </c>
      <c r="E222" s="10" t="s">
        <v>162</v>
      </c>
      <c r="F222" s="13">
        <f>SUM(G222,H222)</f>
        <v>0</v>
      </c>
      <c r="G222" s="13">
        <v>0</v>
      </c>
      <c r="H222" s="13">
        <v>0</v>
      </c>
      <c r="I222" s="13">
        <f>SUM(J222,K222)</f>
        <v>0</v>
      </c>
      <c r="J222" s="13">
        <v>0</v>
      </c>
      <c r="K222" s="13">
        <v>0</v>
      </c>
      <c r="L222" s="13">
        <f>SUM(M222,N222)</f>
        <v>0</v>
      </c>
      <c r="M222" s="13">
        <v>0</v>
      </c>
      <c r="N222" s="13">
        <v>0</v>
      </c>
    </row>
    <row r="223" spans="1:14" ht="39.75" customHeight="1">
      <c r="A223" s="10">
        <v>3090</v>
      </c>
      <c r="B223" s="11" t="s">
        <v>346</v>
      </c>
      <c r="C223" s="10" t="s">
        <v>335</v>
      </c>
      <c r="D223" s="10" t="s">
        <v>261</v>
      </c>
      <c r="E223" s="10" t="s">
        <v>163</v>
      </c>
      <c r="F223" s="13">
        <f aca="true" t="shared" si="80" ref="F223:N223">SUM(F224:F225)</f>
        <v>0</v>
      </c>
      <c r="G223" s="13">
        <f t="shared" si="80"/>
        <v>0</v>
      </c>
      <c r="H223" s="13">
        <f t="shared" si="80"/>
        <v>0</v>
      </c>
      <c r="I223" s="13">
        <f t="shared" si="80"/>
        <v>0</v>
      </c>
      <c r="J223" s="13">
        <f t="shared" si="80"/>
        <v>0</v>
      </c>
      <c r="K223" s="13">
        <f t="shared" si="80"/>
        <v>0</v>
      </c>
      <c r="L223" s="13">
        <f t="shared" si="80"/>
        <v>0</v>
      </c>
      <c r="M223" s="13">
        <f t="shared" si="80"/>
        <v>0</v>
      </c>
      <c r="N223" s="13">
        <f t="shared" si="80"/>
        <v>0</v>
      </c>
    </row>
    <row r="224" spans="1:14" ht="39.75" customHeight="1">
      <c r="A224" s="10">
        <v>3091</v>
      </c>
      <c r="B224" s="11" t="s">
        <v>346</v>
      </c>
      <c r="C224" s="10" t="s">
        <v>335</v>
      </c>
      <c r="D224" s="10" t="s">
        <v>261</v>
      </c>
      <c r="E224" s="10" t="s">
        <v>162</v>
      </c>
      <c r="F224" s="13">
        <f>SUM(G224,H224)</f>
        <v>0</v>
      </c>
      <c r="G224" s="13">
        <v>0</v>
      </c>
      <c r="H224" s="13">
        <v>0</v>
      </c>
      <c r="I224" s="13">
        <f>SUM(J224,K224)</f>
        <v>0</v>
      </c>
      <c r="J224" s="13">
        <v>0</v>
      </c>
      <c r="K224" s="13">
        <v>0</v>
      </c>
      <c r="L224" s="13">
        <f>SUM(M224,N224)</f>
        <v>0</v>
      </c>
      <c r="M224" s="13">
        <v>0</v>
      </c>
      <c r="N224" s="13">
        <v>0</v>
      </c>
    </row>
    <row r="225" spans="1:14" ht="39.75" customHeight="1">
      <c r="A225" s="10">
        <v>3092</v>
      </c>
      <c r="B225" s="11" t="s">
        <v>347</v>
      </c>
      <c r="C225" s="10" t="s">
        <v>335</v>
      </c>
      <c r="D225" s="10" t="s">
        <v>261</v>
      </c>
      <c r="E225" s="10" t="s">
        <v>169</v>
      </c>
      <c r="F225" s="13">
        <f>SUM(G225,H225)</f>
        <v>0</v>
      </c>
      <c r="G225" s="13">
        <v>0</v>
      </c>
      <c r="H225" s="13">
        <v>0</v>
      </c>
      <c r="I225" s="13">
        <f>SUM(J225,K225)</f>
        <v>0</v>
      </c>
      <c r="J225" s="13">
        <v>0</v>
      </c>
      <c r="K225" s="13">
        <v>0</v>
      </c>
      <c r="L225" s="13">
        <f>SUM(M225,N225)</f>
        <v>0</v>
      </c>
      <c r="M225" s="13">
        <v>0</v>
      </c>
      <c r="N225" s="13">
        <v>0</v>
      </c>
    </row>
    <row r="226" spans="1:14" ht="39.75" customHeight="1">
      <c r="A226" s="10">
        <v>3100</v>
      </c>
      <c r="B226" s="11" t="s">
        <v>348</v>
      </c>
      <c r="C226" s="10" t="s">
        <v>349</v>
      </c>
      <c r="D226" s="10" t="s">
        <v>163</v>
      </c>
      <c r="E226" s="10" t="s">
        <v>163</v>
      </c>
      <c r="F226" s="13">
        <f aca="true" t="shared" si="81" ref="F226:N226">SUM(F227)</f>
        <v>46700000</v>
      </c>
      <c r="G226" s="13">
        <f t="shared" si="81"/>
        <v>46700000</v>
      </c>
      <c r="H226" s="13">
        <f t="shared" si="81"/>
        <v>0</v>
      </c>
      <c r="I226" s="13">
        <f t="shared" si="81"/>
        <v>33922160</v>
      </c>
      <c r="J226" s="13">
        <f t="shared" si="81"/>
        <v>33922160</v>
      </c>
      <c r="K226" s="13">
        <f t="shared" si="81"/>
        <v>0</v>
      </c>
      <c r="L226" s="13">
        <f t="shared" si="81"/>
        <v>0</v>
      </c>
      <c r="M226" s="13">
        <f t="shared" si="81"/>
        <v>0</v>
      </c>
      <c r="N226" s="13">
        <f t="shared" si="81"/>
        <v>0</v>
      </c>
    </row>
    <row r="227" spans="1:14" ht="39.75" customHeight="1">
      <c r="A227" s="10">
        <v>3110</v>
      </c>
      <c r="B227" s="11" t="s">
        <v>350</v>
      </c>
      <c r="C227" s="10" t="s">
        <v>349</v>
      </c>
      <c r="D227" s="10" t="s">
        <v>162</v>
      </c>
      <c r="E227" s="10" t="s">
        <v>163</v>
      </c>
      <c r="F227" s="13">
        <f aca="true" t="shared" si="82" ref="F227:N227">SUM(F228)</f>
        <v>46700000</v>
      </c>
      <c r="G227" s="13">
        <f t="shared" si="82"/>
        <v>46700000</v>
      </c>
      <c r="H227" s="13">
        <f t="shared" si="82"/>
        <v>0</v>
      </c>
      <c r="I227" s="13">
        <f t="shared" si="82"/>
        <v>33922160</v>
      </c>
      <c r="J227" s="13">
        <f t="shared" si="82"/>
        <v>33922160</v>
      </c>
      <c r="K227" s="13">
        <f t="shared" si="82"/>
        <v>0</v>
      </c>
      <c r="L227" s="13">
        <f t="shared" si="82"/>
        <v>0</v>
      </c>
      <c r="M227" s="13">
        <f t="shared" si="82"/>
        <v>0</v>
      </c>
      <c r="N227" s="13">
        <f t="shared" si="82"/>
        <v>0</v>
      </c>
    </row>
    <row r="228" spans="1:14" ht="39.75" customHeight="1">
      <c r="A228" s="10">
        <v>3112</v>
      </c>
      <c r="B228" s="11" t="s">
        <v>351</v>
      </c>
      <c r="C228" s="10" t="s">
        <v>349</v>
      </c>
      <c r="D228" s="10" t="s">
        <v>162</v>
      </c>
      <c r="E228" s="10" t="s">
        <v>169</v>
      </c>
      <c r="F228" s="13">
        <v>46700000</v>
      </c>
      <c r="G228" s="13">
        <v>46700000</v>
      </c>
      <c r="H228" s="13">
        <v>0</v>
      </c>
      <c r="I228" s="13">
        <v>33922160</v>
      </c>
      <c r="J228" s="13">
        <v>33922160</v>
      </c>
      <c r="K228" s="13">
        <v>0</v>
      </c>
      <c r="L228" s="13">
        <v>0</v>
      </c>
      <c r="M228" s="13">
        <v>0</v>
      </c>
      <c r="N228" s="13">
        <v>0</v>
      </c>
    </row>
  </sheetData>
  <sheetProtection/>
  <mergeCells count="4">
    <mergeCell ref="A1:K1"/>
    <mergeCell ref="A2:K2"/>
    <mergeCell ref="A3:L3"/>
    <mergeCell ref="A4:K4"/>
  </mergeCells>
  <printOptions/>
  <pageMargins left="0.31496062992125984" right="0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zoomScaleSheetLayoutView="100" zoomScalePageLayoutView="0" workbookViewId="0" topLeftCell="A1">
      <selection activeCell="G171" sqref="G171"/>
    </sheetView>
  </sheetViews>
  <sheetFormatPr defaultColWidth="9.140625" defaultRowHeight="15"/>
  <cols>
    <col min="1" max="1" width="5.140625" style="1" customWidth="1"/>
    <col min="2" max="2" width="36.421875" style="1" customWidth="1"/>
    <col min="3" max="3" width="6.140625" style="1" customWidth="1"/>
    <col min="4" max="4" width="9.7109375" style="1" customWidth="1"/>
    <col min="5" max="5" width="10.7109375" style="1" customWidth="1"/>
    <col min="6" max="6" width="10.421875" style="1" customWidth="1"/>
    <col min="7" max="7" width="9.57421875" style="1" customWidth="1"/>
    <col min="8" max="8" width="9.140625" style="1" customWidth="1"/>
    <col min="9" max="9" width="9.421875" style="1" customWidth="1"/>
    <col min="10" max="11" width="8.8515625" style="1" customWidth="1"/>
    <col min="12" max="12" width="8.1406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" customHeight="1">
      <c r="A3" s="9" t="s">
        <v>150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1" ht="1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8" spans="1:12" ht="15" customHeight="1">
      <c r="A8" s="3"/>
      <c r="B8" s="3" t="s">
        <v>352</v>
      </c>
      <c r="C8" s="3"/>
      <c r="D8" s="3" t="s">
        <v>353</v>
      </c>
      <c r="E8" s="3"/>
      <c r="F8" s="3"/>
      <c r="G8" s="3" t="s">
        <v>354</v>
      </c>
      <c r="H8" s="3"/>
      <c r="I8" s="3"/>
      <c r="J8" s="3" t="s">
        <v>355</v>
      </c>
      <c r="K8" s="3"/>
      <c r="L8" s="3"/>
    </row>
    <row r="9" spans="1:12" ht="39.75" customHeight="1">
      <c r="A9" s="4" t="s">
        <v>356</v>
      </c>
      <c r="B9" s="5"/>
      <c r="C9" s="4"/>
      <c r="D9" s="4" t="s">
        <v>357</v>
      </c>
      <c r="E9" s="4" t="s">
        <v>358</v>
      </c>
      <c r="F9" s="4"/>
      <c r="G9" s="4" t="s">
        <v>359</v>
      </c>
      <c r="H9" s="4" t="s">
        <v>360</v>
      </c>
      <c r="I9" s="4"/>
      <c r="J9" s="4" t="s">
        <v>361</v>
      </c>
      <c r="K9" s="3" t="s">
        <v>362</v>
      </c>
      <c r="L9" s="3"/>
    </row>
    <row r="10" spans="1:12" ht="19.5" customHeight="1">
      <c r="A10" s="4" t="s">
        <v>11</v>
      </c>
      <c r="B10" s="4" t="s">
        <v>363</v>
      </c>
      <c r="C10" s="4" t="s">
        <v>11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10">
        <v>4000</v>
      </c>
      <c r="B12" s="11" t="s">
        <v>365</v>
      </c>
      <c r="C12" s="10"/>
      <c r="D12" s="13">
        <f>SUM(D13,D134,D162)</f>
        <v>1034869057.3</v>
      </c>
      <c r="E12" s="13">
        <f>SUM(E13,E134,E162)</f>
        <v>933000000</v>
      </c>
      <c r="F12" s="13">
        <f>SUM(F13,F134,F162)</f>
        <v>101869057.30000001</v>
      </c>
      <c r="G12" s="13">
        <f>SUM(G13,G134,G162)</f>
        <v>1034896127.3</v>
      </c>
      <c r="H12" s="13">
        <f>SUM(H13,H134,H162)</f>
        <v>933027070</v>
      </c>
      <c r="I12" s="13">
        <f>SUM(I13,I134,I162)</f>
        <v>101869057.30000001</v>
      </c>
      <c r="J12" s="13">
        <f>SUM(J13,J134,J162)</f>
        <v>346967611</v>
      </c>
      <c r="K12" s="13">
        <f>SUM(K13,K134,K162)</f>
        <v>352893015</v>
      </c>
      <c r="L12" s="13">
        <f>SUM(L13,L134,L162)</f>
        <v>-5925404</v>
      </c>
    </row>
    <row r="13" spans="1:12" ht="39.75" customHeight="1">
      <c r="A13" s="10">
        <v>4050</v>
      </c>
      <c r="B13" s="11" t="s">
        <v>367</v>
      </c>
      <c r="C13" s="10" t="s">
        <v>368</v>
      </c>
      <c r="D13" s="13">
        <f>SUM(D14,D23,D59,D70,D77,D99,D113)</f>
        <v>933000000</v>
      </c>
      <c r="E13" s="13">
        <f>SUM(E14,E23,E59,E70,E77,E99,E113)</f>
        <v>933000000</v>
      </c>
      <c r="F13" s="13">
        <f>SUM(F14,F23,F59,F70,F77,F99,F113)</f>
        <v>0</v>
      </c>
      <c r="G13" s="13">
        <f>SUM(G14,G23,G59,G70,G77,G99,G113)</f>
        <v>933027070</v>
      </c>
      <c r="H13" s="13">
        <f>SUM(H14,H23,H59,H70,H77,H99,H113)</f>
        <v>933027070</v>
      </c>
      <c r="I13" s="13">
        <f>SUM(I14,I23,I59,I70,I77,I99,I113)</f>
        <v>0</v>
      </c>
      <c r="J13" s="13">
        <f>SUM(J14,J23,J59,J70,J77,J99,J113)</f>
        <v>352893015</v>
      </c>
      <c r="K13" s="13">
        <f>SUM(K14,K23,K59,K70,K77,K99,K113)</f>
        <v>352893015</v>
      </c>
      <c r="L13" s="13">
        <f>SUM(L14,L23,L59,L70,L77,L99,L113)</f>
        <v>0</v>
      </c>
    </row>
    <row r="14" spans="1:12" ht="39.75" customHeight="1">
      <c r="A14" s="10">
        <v>4100</v>
      </c>
      <c r="B14" s="11" t="s">
        <v>369</v>
      </c>
      <c r="C14" s="10" t="s">
        <v>368</v>
      </c>
      <c r="D14" s="13">
        <f>SUM(D15,D19,D21)</f>
        <v>192201500</v>
      </c>
      <c r="E14" s="13">
        <f>SUM(E15,E19,E21)</f>
        <v>192201500</v>
      </c>
      <c r="F14" s="13" t="s">
        <v>23</v>
      </c>
      <c r="G14" s="13">
        <f>SUM(G15,G19,G21)</f>
        <v>198276110</v>
      </c>
      <c r="H14" s="13">
        <f>SUM(H15,H19,H21)</f>
        <v>198276110</v>
      </c>
      <c r="I14" s="13" t="s">
        <v>23</v>
      </c>
      <c r="J14" s="13">
        <f>SUM(J15,J19,J21)</f>
        <v>78183283</v>
      </c>
      <c r="K14" s="13">
        <f>SUM(K15,K19,K21)</f>
        <v>78183283</v>
      </c>
      <c r="L14" s="13" t="s">
        <v>23</v>
      </c>
    </row>
    <row r="15" spans="1:12" ht="39.75" customHeight="1">
      <c r="A15" s="10">
        <v>4110</v>
      </c>
      <c r="B15" s="11" t="s">
        <v>370</v>
      </c>
      <c r="C15" s="10" t="s">
        <v>368</v>
      </c>
      <c r="D15" s="13">
        <f>SUM(D16:D18)</f>
        <v>192201500</v>
      </c>
      <c r="E15" s="13">
        <f>SUM(E16:E18)</f>
        <v>192201500</v>
      </c>
      <c r="F15" s="13" t="s">
        <v>23</v>
      </c>
      <c r="G15" s="13">
        <f>SUM(G16:G18)</f>
        <v>198276110</v>
      </c>
      <c r="H15" s="13">
        <f>SUM(H16:H18)</f>
        <v>198276110</v>
      </c>
      <c r="I15" s="13" t="s">
        <v>23</v>
      </c>
      <c r="J15" s="13">
        <f>SUM(J16:J18)</f>
        <v>78183283</v>
      </c>
      <c r="K15" s="13">
        <f>SUM(K16:K18)</f>
        <v>78183283</v>
      </c>
      <c r="L15" s="13" t="s">
        <v>23</v>
      </c>
    </row>
    <row r="16" spans="1:12" ht="39.75" customHeight="1">
      <c r="A16" s="10">
        <v>4111</v>
      </c>
      <c r="B16" s="11" t="s">
        <v>371</v>
      </c>
      <c r="C16" s="10" t="s">
        <v>372</v>
      </c>
      <c r="D16" s="13">
        <f>SUM(E16,F16)</f>
        <v>152241500</v>
      </c>
      <c r="E16" s="13">
        <v>152241500</v>
      </c>
      <c r="F16" s="13" t="s">
        <v>23</v>
      </c>
      <c r="G16" s="13">
        <f>SUM(H16,I16)</f>
        <v>158316110</v>
      </c>
      <c r="H16" s="13">
        <v>158316110</v>
      </c>
      <c r="I16" s="13" t="s">
        <v>23</v>
      </c>
      <c r="J16" s="13">
        <f>SUM(K16,L16)</f>
        <v>68223571</v>
      </c>
      <c r="K16" s="13">
        <v>68223571</v>
      </c>
      <c r="L16" s="13" t="s">
        <v>23</v>
      </c>
    </row>
    <row r="17" spans="1:12" ht="39.75" customHeight="1">
      <c r="A17" s="10">
        <v>4112</v>
      </c>
      <c r="B17" s="11" t="s">
        <v>373</v>
      </c>
      <c r="C17" s="10" t="s">
        <v>374</v>
      </c>
      <c r="D17" s="13">
        <f>SUM(E17,F17)</f>
        <v>39960000</v>
      </c>
      <c r="E17" s="13">
        <v>39960000</v>
      </c>
      <c r="F17" s="13" t="s">
        <v>23</v>
      </c>
      <c r="G17" s="13">
        <f>SUM(H17,I17)</f>
        <v>39960000</v>
      </c>
      <c r="H17" s="13">
        <v>39960000</v>
      </c>
      <c r="I17" s="13" t="s">
        <v>23</v>
      </c>
      <c r="J17" s="13">
        <f>SUM(K17,L17)</f>
        <v>9959712</v>
      </c>
      <c r="K17" s="13">
        <v>9959712</v>
      </c>
      <c r="L17" s="13" t="s">
        <v>23</v>
      </c>
    </row>
    <row r="18" spans="1:12" ht="39.75" customHeight="1">
      <c r="A18" s="10">
        <v>4114</v>
      </c>
      <c r="B18" s="11" t="s">
        <v>375</v>
      </c>
      <c r="C18" s="10" t="s">
        <v>376</v>
      </c>
      <c r="D18" s="13">
        <f>SUM(E18,F18)</f>
        <v>0</v>
      </c>
      <c r="E18" s="13">
        <v>0</v>
      </c>
      <c r="F18" s="13" t="s">
        <v>23</v>
      </c>
      <c r="G18" s="13">
        <f>SUM(H18,I18)</f>
        <v>0</v>
      </c>
      <c r="H18" s="13">
        <v>0</v>
      </c>
      <c r="I18" s="13" t="s">
        <v>23</v>
      </c>
      <c r="J18" s="13">
        <f>SUM(K18,L18)</f>
        <v>0</v>
      </c>
      <c r="K18" s="13">
        <v>0</v>
      </c>
      <c r="L18" s="13" t="s">
        <v>23</v>
      </c>
    </row>
    <row r="19" spans="1:12" ht="39.75" customHeight="1">
      <c r="A19" s="10">
        <v>4120</v>
      </c>
      <c r="B19" s="11" t="s">
        <v>377</v>
      </c>
      <c r="C19" s="10" t="s">
        <v>368</v>
      </c>
      <c r="D19" s="13">
        <f>SUM(D20)</f>
        <v>0</v>
      </c>
      <c r="E19" s="13">
        <f>SUM(E20)</f>
        <v>0</v>
      </c>
      <c r="F19" s="13" t="s">
        <v>23</v>
      </c>
      <c r="G19" s="13">
        <f>SUM(G20)</f>
        <v>0</v>
      </c>
      <c r="H19" s="13">
        <f>SUM(H20)</f>
        <v>0</v>
      </c>
      <c r="I19" s="13" t="s">
        <v>23</v>
      </c>
      <c r="J19" s="13">
        <f>SUM(J20)</f>
        <v>0</v>
      </c>
      <c r="K19" s="13">
        <f>SUM(K20)</f>
        <v>0</v>
      </c>
      <c r="L19" s="13" t="s">
        <v>23</v>
      </c>
    </row>
    <row r="20" spans="1:12" ht="39.75" customHeight="1">
      <c r="A20" s="10">
        <v>4121</v>
      </c>
      <c r="B20" s="11" t="s">
        <v>378</v>
      </c>
      <c r="C20" s="10" t="s">
        <v>379</v>
      </c>
      <c r="D20" s="13">
        <f>SUM(E20,F20)</f>
        <v>0</v>
      </c>
      <c r="E20" s="13">
        <v>0</v>
      </c>
      <c r="F20" s="13" t="s">
        <v>23</v>
      </c>
      <c r="G20" s="13">
        <f>SUM(H20,I20)</f>
        <v>0</v>
      </c>
      <c r="H20" s="13">
        <v>0</v>
      </c>
      <c r="I20" s="13" t="s">
        <v>23</v>
      </c>
      <c r="J20" s="13">
        <f>SUM(K20,L20)</f>
        <v>0</v>
      </c>
      <c r="K20" s="13">
        <v>0</v>
      </c>
      <c r="L20" s="13" t="s">
        <v>23</v>
      </c>
    </row>
    <row r="21" spans="1:12" ht="39.75" customHeight="1">
      <c r="A21" s="10">
        <v>4130</v>
      </c>
      <c r="B21" s="11" t="s">
        <v>380</v>
      </c>
      <c r="C21" s="10" t="s">
        <v>368</v>
      </c>
      <c r="D21" s="13">
        <f>SUM(D22)</f>
        <v>0</v>
      </c>
      <c r="E21" s="13">
        <f>SUM(E22)</f>
        <v>0</v>
      </c>
      <c r="F21" s="13" t="s">
        <v>23</v>
      </c>
      <c r="G21" s="13">
        <f>SUM(G22)</f>
        <v>0</v>
      </c>
      <c r="H21" s="13">
        <f>SUM(H22)</f>
        <v>0</v>
      </c>
      <c r="I21" s="13" t="s">
        <v>23</v>
      </c>
      <c r="J21" s="13">
        <f>SUM(J22)</f>
        <v>0</v>
      </c>
      <c r="K21" s="13">
        <f>SUM(K22)</f>
        <v>0</v>
      </c>
      <c r="L21" s="13" t="s">
        <v>23</v>
      </c>
    </row>
    <row r="22" spans="1:12" ht="39.75" customHeight="1">
      <c r="A22" s="10">
        <v>4131</v>
      </c>
      <c r="B22" s="11" t="s">
        <v>381</v>
      </c>
      <c r="C22" s="10" t="s">
        <v>382</v>
      </c>
      <c r="D22" s="13">
        <f>SUM(E22,F22)</f>
        <v>0</v>
      </c>
      <c r="E22" s="13">
        <v>0</v>
      </c>
      <c r="F22" s="13" t="s">
        <v>23</v>
      </c>
      <c r="G22" s="13">
        <f>SUM(H22,I22)</f>
        <v>0</v>
      </c>
      <c r="H22" s="13">
        <v>0</v>
      </c>
      <c r="I22" s="13" t="s">
        <v>23</v>
      </c>
      <c r="J22" s="13">
        <f>SUM(K22,L22)</f>
        <v>0</v>
      </c>
      <c r="K22" s="13">
        <v>0</v>
      </c>
      <c r="L22" s="13" t="s">
        <v>23</v>
      </c>
    </row>
    <row r="23" spans="1:12" ht="39.75" customHeight="1">
      <c r="A23" s="10">
        <v>4200</v>
      </c>
      <c r="B23" s="11" t="s">
        <v>383</v>
      </c>
      <c r="C23" s="10" t="s">
        <v>368</v>
      </c>
      <c r="D23" s="13">
        <f>SUM(D24,D32,D36,D45,D47,D50)</f>
        <v>108704600</v>
      </c>
      <c r="E23" s="13">
        <f>SUM(E24,E32,E36,E45,E47,E50)</f>
        <v>108704600</v>
      </c>
      <c r="F23" s="13" t="s">
        <v>23</v>
      </c>
      <c r="G23" s="13">
        <f>SUM(G24,G32,G36,G45,G47,G50)</f>
        <v>135993700</v>
      </c>
      <c r="H23" s="13">
        <f>SUM(H24,H32,H36,H45,H47,H50)</f>
        <v>135993700</v>
      </c>
      <c r="I23" s="13" t="s">
        <v>23</v>
      </c>
      <c r="J23" s="13">
        <f>SUM(J24,J32,J36,J45,J47,J50)</f>
        <v>43656151</v>
      </c>
      <c r="K23" s="13">
        <f>SUM(K24,K32,K36,K45,K47,K50)</f>
        <v>43656151</v>
      </c>
      <c r="L23" s="13" t="s">
        <v>23</v>
      </c>
    </row>
    <row r="24" spans="1:12" ht="39.75" customHeight="1">
      <c r="A24" s="10">
        <v>4210</v>
      </c>
      <c r="B24" s="11" t="s">
        <v>384</v>
      </c>
      <c r="C24" s="10" t="s">
        <v>368</v>
      </c>
      <c r="D24" s="13">
        <f>SUM(D25:D31)</f>
        <v>76445000</v>
      </c>
      <c r="E24" s="13">
        <f>SUM(E25:E31)</f>
        <v>76445000</v>
      </c>
      <c r="F24" s="13" t="s">
        <v>23</v>
      </c>
      <c r="G24" s="13">
        <f>SUM(G25:G31)</f>
        <v>79965000</v>
      </c>
      <c r="H24" s="13">
        <f>SUM(H25:H31)</f>
        <v>79965000</v>
      </c>
      <c r="I24" s="13" t="s">
        <v>23</v>
      </c>
      <c r="J24" s="13">
        <f>SUM(J25:J31)</f>
        <v>30018697</v>
      </c>
      <c r="K24" s="13">
        <f>SUM(K25:K31)</f>
        <v>30018697</v>
      </c>
      <c r="L24" s="13" t="s">
        <v>23</v>
      </c>
    </row>
    <row r="25" spans="1:12" ht="39.75" customHeight="1">
      <c r="A25" s="10">
        <v>4211</v>
      </c>
      <c r="B25" s="11" t="s">
        <v>385</v>
      </c>
      <c r="C25" s="10" t="s">
        <v>386</v>
      </c>
      <c r="D25" s="13">
        <f aca="true" t="shared" si="0" ref="D25:D31">SUM(E25,F25)</f>
        <v>0</v>
      </c>
      <c r="E25" s="13">
        <v>0</v>
      </c>
      <c r="F25" s="13" t="s">
        <v>23</v>
      </c>
      <c r="G25" s="13">
        <f aca="true" t="shared" si="1" ref="G25:G31">SUM(H25,I25)</f>
        <v>0</v>
      </c>
      <c r="H25" s="13">
        <v>0</v>
      </c>
      <c r="I25" s="13" t="s">
        <v>23</v>
      </c>
      <c r="J25" s="13">
        <f aca="true" t="shared" si="2" ref="J25:J31">SUM(K25,L25)</f>
        <v>0</v>
      </c>
      <c r="K25" s="13">
        <v>0</v>
      </c>
      <c r="L25" s="13" t="s">
        <v>23</v>
      </c>
    </row>
    <row r="26" spans="1:12" ht="39.75" customHeight="1">
      <c r="A26" s="10">
        <v>4212</v>
      </c>
      <c r="B26" s="11" t="s">
        <v>387</v>
      </c>
      <c r="C26" s="10" t="s">
        <v>388</v>
      </c>
      <c r="D26" s="13">
        <f t="shared" si="0"/>
        <v>68267000</v>
      </c>
      <c r="E26" s="13">
        <v>68267000</v>
      </c>
      <c r="F26" s="13" t="s">
        <v>23</v>
      </c>
      <c r="G26" s="13">
        <f t="shared" si="1"/>
        <v>68287000</v>
      </c>
      <c r="H26" s="13">
        <v>68287000</v>
      </c>
      <c r="I26" s="13" t="s">
        <v>23</v>
      </c>
      <c r="J26" s="13">
        <f t="shared" si="2"/>
        <v>27506508</v>
      </c>
      <c r="K26" s="13">
        <v>27506508</v>
      </c>
      <c r="L26" s="13" t="s">
        <v>23</v>
      </c>
    </row>
    <row r="27" spans="1:12" ht="39.75" customHeight="1">
      <c r="A27" s="10">
        <v>4213</v>
      </c>
      <c r="B27" s="11" t="s">
        <v>389</v>
      </c>
      <c r="C27" s="10" t="s">
        <v>390</v>
      </c>
      <c r="D27" s="13">
        <f t="shared" si="0"/>
        <v>2680000</v>
      </c>
      <c r="E27" s="13">
        <v>2680000</v>
      </c>
      <c r="F27" s="13" t="s">
        <v>23</v>
      </c>
      <c r="G27" s="13">
        <f t="shared" si="1"/>
        <v>6180000</v>
      </c>
      <c r="H27" s="13">
        <v>6180000</v>
      </c>
      <c r="I27" s="13" t="s">
        <v>23</v>
      </c>
      <c r="J27" s="13">
        <f t="shared" si="2"/>
        <v>724500</v>
      </c>
      <c r="K27" s="13">
        <v>724500</v>
      </c>
      <c r="L27" s="13" t="s">
        <v>23</v>
      </c>
    </row>
    <row r="28" spans="1:12" ht="39.75" customHeight="1">
      <c r="A28" s="10">
        <v>4214</v>
      </c>
      <c r="B28" s="11" t="s">
        <v>391</v>
      </c>
      <c r="C28" s="10" t="s">
        <v>392</v>
      </c>
      <c r="D28" s="13">
        <f t="shared" si="0"/>
        <v>3654000</v>
      </c>
      <c r="E28" s="13">
        <v>3654000</v>
      </c>
      <c r="F28" s="13" t="s">
        <v>23</v>
      </c>
      <c r="G28" s="13">
        <f t="shared" si="1"/>
        <v>3654000</v>
      </c>
      <c r="H28" s="13">
        <v>3654000</v>
      </c>
      <c r="I28" s="13" t="s">
        <v>23</v>
      </c>
      <c r="J28" s="13">
        <f t="shared" si="2"/>
        <v>1388689</v>
      </c>
      <c r="K28" s="13">
        <v>1388689</v>
      </c>
      <c r="L28" s="13" t="s">
        <v>23</v>
      </c>
    </row>
    <row r="29" spans="1:12" ht="39.75" customHeight="1">
      <c r="A29" s="10">
        <v>4215</v>
      </c>
      <c r="B29" s="11" t="s">
        <v>393</v>
      </c>
      <c r="C29" s="10" t="s">
        <v>394</v>
      </c>
      <c r="D29" s="13">
        <f t="shared" si="0"/>
        <v>944000</v>
      </c>
      <c r="E29" s="13">
        <v>944000</v>
      </c>
      <c r="F29" s="13" t="s">
        <v>23</v>
      </c>
      <c r="G29" s="13">
        <f t="shared" si="1"/>
        <v>944000</v>
      </c>
      <c r="H29" s="13">
        <v>944000</v>
      </c>
      <c r="I29" s="13" t="s">
        <v>23</v>
      </c>
      <c r="J29" s="13">
        <f t="shared" si="2"/>
        <v>399000</v>
      </c>
      <c r="K29" s="13">
        <v>399000</v>
      </c>
      <c r="L29" s="13" t="s">
        <v>23</v>
      </c>
    </row>
    <row r="30" spans="1:12" ht="39.75" customHeight="1">
      <c r="A30" s="10">
        <v>4216</v>
      </c>
      <c r="B30" s="11" t="s">
        <v>395</v>
      </c>
      <c r="C30" s="10" t="s">
        <v>396</v>
      </c>
      <c r="D30" s="13">
        <f t="shared" si="0"/>
        <v>900000</v>
      </c>
      <c r="E30" s="13">
        <v>900000</v>
      </c>
      <c r="F30" s="13" t="s">
        <v>23</v>
      </c>
      <c r="G30" s="13">
        <f t="shared" si="1"/>
        <v>900000</v>
      </c>
      <c r="H30" s="13">
        <v>900000</v>
      </c>
      <c r="I30" s="13" t="s">
        <v>23</v>
      </c>
      <c r="J30" s="13">
        <f t="shared" si="2"/>
        <v>0</v>
      </c>
      <c r="K30" s="13">
        <v>0</v>
      </c>
      <c r="L30" s="13" t="s">
        <v>23</v>
      </c>
    </row>
    <row r="31" spans="1:12" ht="39.75" customHeight="1">
      <c r="A31" s="10">
        <v>4217</v>
      </c>
      <c r="B31" s="11" t="s">
        <v>397</v>
      </c>
      <c r="C31" s="10" t="s">
        <v>398</v>
      </c>
      <c r="D31" s="13">
        <f t="shared" si="0"/>
        <v>0</v>
      </c>
      <c r="E31" s="13">
        <v>0</v>
      </c>
      <c r="F31" s="13" t="s">
        <v>23</v>
      </c>
      <c r="G31" s="13">
        <f t="shared" si="1"/>
        <v>0</v>
      </c>
      <c r="H31" s="13">
        <v>0</v>
      </c>
      <c r="I31" s="13" t="s">
        <v>23</v>
      </c>
      <c r="J31" s="13">
        <f t="shared" si="2"/>
        <v>0</v>
      </c>
      <c r="K31" s="13">
        <v>0</v>
      </c>
      <c r="L31" s="13" t="s">
        <v>23</v>
      </c>
    </row>
    <row r="32" spans="1:12" ht="39.75" customHeight="1">
      <c r="A32" s="10">
        <v>4220</v>
      </c>
      <c r="B32" s="11" t="s">
        <v>399</v>
      </c>
      <c r="C32" s="10" t="s">
        <v>368</v>
      </c>
      <c r="D32" s="13">
        <f>SUM(D33:D35)</f>
        <v>699000</v>
      </c>
      <c r="E32" s="13">
        <f>SUM(E33:E35)</f>
        <v>699000</v>
      </c>
      <c r="F32" s="13" t="s">
        <v>23</v>
      </c>
      <c r="G32" s="13">
        <f>SUM(G33:G35)</f>
        <v>699000</v>
      </c>
      <c r="H32" s="13">
        <f>SUM(H33:H35)</f>
        <v>699000</v>
      </c>
      <c r="I32" s="13" t="s">
        <v>23</v>
      </c>
      <c r="J32" s="13">
        <f>SUM(J33:J35)</f>
        <v>49600</v>
      </c>
      <c r="K32" s="13">
        <f>SUM(K33:K35)</f>
        <v>49600</v>
      </c>
      <c r="L32" s="13" t="s">
        <v>23</v>
      </c>
    </row>
    <row r="33" spans="1:12" ht="39.75" customHeight="1">
      <c r="A33" s="10">
        <v>4221</v>
      </c>
      <c r="B33" s="11" t="s">
        <v>400</v>
      </c>
      <c r="C33" s="10" t="s">
        <v>401</v>
      </c>
      <c r="D33" s="13">
        <f>SUM(E33,F33)</f>
        <v>699000</v>
      </c>
      <c r="E33" s="13">
        <v>699000</v>
      </c>
      <c r="F33" s="13" t="s">
        <v>23</v>
      </c>
      <c r="G33" s="13">
        <f>SUM(H33,I33)</f>
        <v>699000</v>
      </c>
      <c r="H33" s="13">
        <v>699000</v>
      </c>
      <c r="I33" s="13" t="s">
        <v>23</v>
      </c>
      <c r="J33" s="13">
        <f>SUM(K33,L33)</f>
        <v>49600</v>
      </c>
      <c r="K33" s="13">
        <v>49600</v>
      </c>
      <c r="L33" s="13" t="s">
        <v>23</v>
      </c>
    </row>
    <row r="34" spans="1:12" ht="39.75" customHeight="1">
      <c r="A34" s="10">
        <v>4222</v>
      </c>
      <c r="B34" s="11" t="s">
        <v>402</v>
      </c>
      <c r="C34" s="10" t="s">
        <v>403</v>
      </c>
      <c r="D34" s="13">
        <f>SUM(E34,F34)</f>
        <v>0</v>
      </c>
      <c r="E34" s="13">
        <v>0</v>
      </c>
      <c r="F34" s="13" t="s">
        <v>23</v>
      </c>
      <c r="G34" s="13">
        <f>SUM(H34,I34)</f>
        <v>0</v>
      </c>
      <c r="H34" s="13">
        <v>0</v>
      </c>
      <c r="I34" s="13" t="s">
        <v>23</v>
      </c>
      <c r="J34" s="13">
        <f>SUM(K34,L34)</f>
        <v>0</v>
      </c>
      <c r="K34" s="13">
        <v>0</v>
      </c>
      <c r="L34" s="13" t="s">
        <v>23</v>
      </c>
    </row>
    <row r="35" spans="1:12" ht="39.75" customHeight="1">
      <c r="A35" s="10">
        <v>4223</v>
      </c>
      <c r="B35" s="11" t="s">
        <v>404</v>
      </c>
      <c r="C35" s="10" t="s">
        <v>405</v>
      </c>
      <c r="D35" s="13">
        <f>SUM(E35,F35)</f>
        <v>0</v>
      </c>
      <c r="E35" s="13">
        <v>0</v>
      </c>
      <c r="F35" s="13" t="s">
        <v>23</v>
      </c>
      <c r="G35" s="13">
        <f>SUM(H35,I35)</f>
        <v>0</v>
      </c>
      <c r="H35" s="13">
        <v>0</v>
      </c>
      <c r="I35" s="13" t="s">
        <v>23</v>
      </c>
      <c r="J35" s="13">
        <f>SUM(K35,L35)</f>
        <v>0</v>
      </c>
      <c r="K35" s="13">
        <v>0</v>
      </c>
      <c r="L35" s="13" t="s">
        <v>23</v>
      </c>
    </row>
    <row r="36" spans="1:12" ht="39.75" customHeight="1">
      <c r="A36" s="10">
        <v>4230</v>
      </c>
      <c r="B36" s="11" t="s">
        <v>406</v>
      </c>
      <c r="C36" s="10" t="s">
        <v>23</v>
      </c>
      <c r="D36" s="13">
        <f>SUM(D37:D44)</f>
        <v>8340600</v>
      </c>
      <c r="E36" s="13">
        <f>SUM(E37:E44)</f>
        <v>8340600</v>
      </c>
      <c r="F36" s="13" t="s">
        <v>23</v>
      </c>
      <c r="G36" s="13">
        <f>SUM(G37:G44)</f>
        <v>11520600</v>
      </c>
      <c r="H36" s="13">
        <f>SUM(H37:H44)</f>
        <v>11520600</v>
      </c>
      <c r="I36" s="13" t="s">
        <v>23</v>
      </c>
      <c r="J36" s="13">
        <f>SUM(J37:J44)</f>
        <v>1814393</v>
      </c>
      <c r="K36" s="13">
        <f>SUM(K37:K44)</f>
        <v>1814393</v>
      </c>
      <c r="L36" s="13" t="s">
        <v>23</v>
      </c>
    </row>
    <row r="37" spans="1:12" ht="39.75" customHeight="1">
      <c r="A37" s="10">
        <v>4231</v>
      </c>
      <c r="B37" s="11" t="s">
        <v>407</v>
      </c>
      <c r="C37" s="10" t="s">
        <v>408</v>
      </c>
      <c r="D37" s="13">
        <f aca="true" t="shared" si="3" ref="D37:D44">SUM(E37,F37)</f>
        <v>0</v>
      </c>
      <c r="E37" s="13">
        <v>0</v>
      </c>
      <c r="F37" s="13" t="s">
        <v>23</v>
      </c>
      <c r="G37" s="13">
        <f aca="true" t="shared" si="4" ref="G37:G44">SUM(H37,I37)</f>
        <v>0</v>
      </c>
      <c r="H37" s="13">
        <v>0</v>
      </c>
      <c r="I37" s="13" t="s">
        <v>23</v>
      </c>
      <c r="J37" s="13">
        <f aca="true" t="shared" si="5" ref="J37:J44">SUM(K37,L37)</f>
        <v>0</v>
      </c>
      <c r="K37" s="13">
        <v>0</v>
      </c>
      <c r="L37" s="13" t="s">
        <v>23</v>
      </c>
    </row>
    <row r="38" spans="1:12" ht="39.75" customHeight="1">
      <c r="A38" s="10">
        <v>4232</v>
      </c>
      <c r="B38" s="11" t="s">
        <v>409</v>
      </c>
      <c r="C38" s="10" t="s">
        <v>410</v>
      </c>
      <c r="D38" s="13">
        <f t="shared" si="3"/>
        <v>933600</v>
      </c>
      <c r="E38" s="13">
        <v>933600</v>
      </c>
      <c r="F38" s="13" t="s">
        <v>23</v>
      </c>
      <c r="G38" s="13">
        <f t="shared" si="4"/>
        <v>933600</v>
      </c>
      <c r="H38" s="13">
        <v>933600</v>
      </c>
      <c r="I38" s="13" t="s">
        <v>23</v>
      </c>
      <c r="J38" s="13">
        <f t="shared" si="5"/>
        <v>382000</v>
      </c>
      <c r="K38" s="13">
        <v>382000</v>
      </c>
      <c r="L38" s="13" t="s">
        <v>23</v>
      </c>
    </row>
    <row r="39" spans="1:12" ht="39.75" customHeight="1">
      <c r="A39" s="10">
        <v>4233</v>
      </c>
      <c r="B39" s="11" t="s">
        <v>411</v>
      </c>
      <c r="C39" s="10" t="s">
        <v>412</v>
      </c>
      <c r="D39" s="13">
        <f t="shared" si="3"/>
        <v>0</v>
      </c>
      <c r="E39" s="13">
        <v>0</v>
      </c>
      <c r="F39" s="13" t="s">
        <v>23</v>
      </c>
      <c r="G39" s="13">
        <f t="shared" si="4"/>
        <v>0</v>
      </c>
      <c r="H39" s="13">
        <v>0</v>
      </c>
      <c r="I39" s="13" t="s">
        <v>23</v>
      </c>
      <c r="J39" s="13">
        <f t="shared" si="5"/>
        <v>0</v>
      </c>
      <c r="K39" s="13">
        <v>0</v>
      </c>
      <c r="L39" s="13" t="s">
        <v>23</v>
      </c>
    </row>
    <row r="40" spans="1:12" ht="39.75" customHeight="1">
      <c r="A40" s="10">
        <v>4234</v>
      </c>
      <c r="B40" s="11" t="s">
        <v>413</v>
      </c>
      <c r="C40" s="10" t="s">
        <v>414</v>
      </c>
      <c r="D40" s="13">
        <f t="shared" si="3"/>
        <v>2407000</v>
      </c>
      <c r="E40" s="13">
        <v>2407000</v>
      </c>
      <c r="F40" s="13" t="s">
        <v>23</v>
      </c>
      <c r="G40" s="13">
        <f t="shared" si="4"/>
        <v>2407000</v>
      </c>
      <c r="H40" s="13">
        <v>2407000</v>
      </c>
      <c r="I40" s="13" t="s">
        <v>23</v>
      </c>
      <c r="J40" s="13">
        <f t="shared" si="5"/>
        <v>402393</v>
      </c>
      <c r="K40" s="13">
        <v>402393</v>
      </c>
      <c r="L40" s="13" t="s">
        <v>23</v>
      </c>
    </row>
    <row r="41" spans="1:12" ht="39.75" customHeight="1">
      <c r="A41" s="10">
        <v>4235</v>
      </c>
      <c r="B41" s="11" t="s">
        <v>415</v>
      </c>
      <c r="C41" s="10" t="s">
        <v>416</v>
      </c>
      <c r="D41" s="13">
        <f t="shared" si="3"/>
        <v>0</v>
      </c>
      <c r="E41" s="13">
        <v>0</v>
      </c>
      <c r="F41" s="13" t="s">
        <v>23</v>
      </c>
      <c r="G41" s="13">
        <f t="shared" si="4"/>
        <v>3780000</v>
      </c>
      <c r="H41" s="13">
        <v>3780000</v>
      </c>
      <c r="I41" s="13" t="s">
        <v>23</v>
      </c>
      <c r="J41" s="13">
        <f t="shared" si="5"/>
        <v>990000</v>
      </c>
      <c r="K41" s="13">
        <v>990000</v>
      </c>
      <c r="L41" s="13" t="s">
        <v>23</v>
      </c>
    </row>
    <row r="42" spans="1:12" ht="39.75" customHeight="1">
      <c r="A42" s="10">
        <v>4236</v>
      </c>
      <c r="B42" s="11" t="s">
        <v>417</v>
      </c>
      <c r="C42" s="10" t="s">
        <v>418</v>
      </c>
      <c r="D42" s="13">
        <f t="shared" si="3"/>
        <v>0</v>
      </c>
      <c r="E42" s="13">
        <v>0</v>
      </c>
      <c r="F42" s="13" t="s">
        <v>23</v>
      </c>
      <c r="G42" s="13">
        <f t="shared" si="4"/>
        <v>200000</v>
      </c>
      <c r="H42" s="13">
        <v>200000</v>
      </c>
      <c r="I42" s="13" t="s">
        <v>23</v>
      </c>
      <c r="J42" s="13">
        <f t="shared" si="5"/>
        <v>40000</v>
      </c>
      <c r="K42" s="13">
        <v>40000</v>
      </c>
      <c r="L42" s="13" t="s">
        <v>23</v>
      </c>
    </row>
    <row r="43" spans="1:12" ht="39.75" customHeight="1">
      <c r="A43" s="10">
        <v>4237</v>
      </c>
      <c r="B43" s="11" t="s">
        <v>419</v>
      </c>
      <c r="C43" s="10" t="s">
        <v>420</v>
      </c>
      <c r="D43" s="13">
        <f t="shared" si="3"/>
        <v>4000000</v>
      </c>
      <c r="E43" s="13">
        <v>4000000</v>
      </c>
      <c r="F43" s="13" t="s">
        <v>23</v>
      </c>
      <c r="G43" s="13">
        <f t="shared" si="4"/>
        <v>3200000</v>
      </c>
      <c r="H43" s="13">
        <v>3200000</v>
      </c>
      <c r="I43" s="13" t="s">
        <v>23</v>
      </c>
      <c r="J43" s="13">
        <f t="shared" si="5"/>
        <v>0</v>
      </c>
      <c r="K43" s="13">
        <v>0</v>
      </c>
      <c r="L43" s="13" t="s">
        <v>23</v>
      </c>
    </row>
    <row r="44" spans="1:12" ht="39.75" customHeight="1">
      <c r="A44" s="10">
        <v>4238</v>
      </c>
      <c r="B44" s="11" t="s">
        <v>421</v>
      </c>
      <c r="C44" s="10" t="s">
        <v>422</v>
      </c>
      <c r="D44" s="13">
        <f t="shared" si="3"/>
        <v>1000000</v>
      </c>
      <c r="E44" s="13">
        <v>1000000</v>
      </c>
      <c r="F44" s="13" t="s">
        <v>23</v>
      </c>
      <c r="G44" s="13">
        <f t="shared" si="4"/>
        <v>1000000</v>
      </c>
      <c r="H44" s="13">
        <v>1000000</v>
      </c>
      <c r="I44" s="13" t="s">
        <v>23</v>
      </c>
      <c r="J44" s="13">
        <f t="shared" si="5"/>
        <v>0</v>
      </c>
      <c r="K44" s="13">
        <v>0</v>
      </c>
      <c r="L44" s="13" t="s">
        <v>23</v>
      </c>
    </row>
    <row r="45" spans="1:12" ht="39.75" customHeight="1">
      <c r="A45" s="10">
        <v>4240</v>
      </c>
      <c r="B45" s="11" t="s">
        <v>423</v>
      </c>
      <c r="C45" s="10" t="s">
        <v>368</v>
      </c>
      <c r="D45" s="13">
        <f>SUM(D46)</f>
        <v>3000000</v>
      </c>
      <c r="E45" s="13">
        <f>SUM(E46)</f>
        <v>3000000</v>
      </c>
      <c r="F45" s="13" t="s">
        <v>23</v>
      </c>
      <c r="G45" s="13">
        <f>SUM(G46)</f>
        <v>3000000</v>
      </c>
      <c r="H45" s="13">
        <f>SUM(H46)</f>
        <v>3000000</v>
      </c>
      <c r="I45" s="13" t="s">
        <v>23</v>
      </c>
      <c r="J45" s="13">
        <f>SUM(J46)</f>
        <v>170000</v>
      </c>
      <c r="K45" s="13">
        <f>SUM(K46)</f>
        <v>170000</v>
      </c>
      <c r="L45" s="13" t="s">
        <v>23</v>
      </c>
    </row>
    <row r="46" spans="1:12" ht="39.75" customHeight="1">
      <c r="A46" s="10">
        <v>4241</v>
      </c>
      <c r="B46" s="11" t="s">
        <v>424</v>
      </c>
      <c r="C46" s="10" t="s">
        <v>425</v>
      </c>
      <c r="D46" s="13">
        <f>SUM(E46,F46)</f>
        <v>3000000</v>
      </c>
      <c r="E46" s="13">
        <v>3000000</v>
      </c>
      <c r="F46" s="13" t="s">
        <v>23</v>
      </c>
      <c r="G46" s="13">
        <f>SUM(H46,I46)</f>
        <v>3000000</v>
      </c>
      <c r="H46" s="13">
        <v>3000000</v>
      </c>
      <c r="I46" s="13" t="s">
        <v>23</v>
      </c>
      <c r="J46" s="13">
        <f>SUM(K46,L46)</f>
        <v>170000</v>
      </c>
      <c r="K46" s="13">
        <v>170000</v>
      </c>
      <c r="L46" s="13" t="s">
        <v>23</v>
      </c>
    </row>
    <row r="47" spans="1:12" ht="39.75" customHeight="1">
      <c r="A47" s="10">
        <v>4250</v>
      </c>
      <c r="B47" s="11" t="s">
        <v>426</v>
      </c>
      <c r="C47" s="10" t="s">
        <v>368</v>
      </c>
      <c r="D47" s="13">
        <f>SUM(D48:D49)</f>
        <v>4358000</v>
      </c>
      <c r="E47" s="13">
        <f>SUM(E48:E49)</f>
        <v>4358000</v>
      </c>
      <c r="F47" s="13" t="s">
        <v>23</v>
      </c>
      <c r="G47" s="13">
        <f>SUM(G48:G49)</f>
        <v>12758000</v>
      </c>
      <c r="H47" s="13">
        <f>SUM(H48:H49)</f>
        <v>12758000</v>
      </c>
      <c r="I47" s="13" t="s">
        <v>23</v>
      </c>
      <c r="J47" s="13">
        <f>SUM(J48:J49)</f>
        <v>2394543</v>
      </c>
      <c r="K47" s="13">
        <f>SUM(K48:K49)</f>
        <v>2394543</v>
      </c>
      <c r="L47" s="13" t="s">
        <v>23</v>
      </c>
    </row>
    <row r="48" spans="1:12" ht="39.75" customHeight="1">
      <c r="A48" s="10">
        <v>4251</v>
      </c>
      <c r="B48" s="11" t="s">
        <v>427</v>
      </c>
      <c r="C48" s="10" t="s">
        <v>428</v>
      </c>
      <c r="D48" s="13">
        <f>SUM(E48,F48)</f>
        <v>3000000</v>
      </c>
      <c r="E48" s="13">
        <v>3000000</v>
      </c>
      <c r="F48" s="13" t="s">
        <v>23</v>
      </c>
      <c r="G48" s="13">
        <f>SUM(H48,I48)</f>
        <v>3000000</v>
      </c>
      <c r="H48" s="13">
        <v>3000000</v>
      </c>
      <c r="I48" s="13" t="s">
        <v>23</v>
      </c>
      <c r="J48" s="13">
        <f>SUM(K48,L48)</f>
        <v>165000</v>
      </c>
      <c r="K48" s="13">
        <v>165000</v>
      </c>
      <c r="L48" s="13" t="s">
        <v>23</v>
      </c>
    </row>
    <row r="49" spans="1:12" ht="39.75" customHeight="1">
      <c r="A49" s="10">
        <v>4252</v>
      </c>
      <c r="B49" s="11" t="s">
        <v>429</v>
      </c>
      <c r="C49" s="10" t="s">
        <v>430</v>
      </c>
      <c r="D49" s="13">
        <f>SUM(E49,F49)</f>
        <v>1358000</v>
      </c>
      <c r="E49" s="13">
        <v>1358000</v>
      </c>
      <c r="F49" s="13" t="s">
        <v>23</v>
      </c>
      <c r="G49" s="13">
        <f>SUM(H49,I49)</f>
        <v>9758000</v>
      </c>
      <c r="H49" s="13">
        <v>9758000</v>
      </c>
      <c r="I49" s="13" t="s">
        <v>23</v>
      </c>
      <c r="J49" s="13">
        <f>SUM(K49,L49)</f>
        <v>2229543</v>
      </c>
      <c r="K49" s="13">
        <v>2229543</v>
      </c>
      <c r="L49" s="13" t="s">
        <v>23</v>
      </c>
    </row>
    <row r="50" spans="1:12" ht="39.75" customHeight="1">
      <c r="A50" s="10">
        <v>4260</v>
      </c>
      <c r="B50" s="11" t="s">
        <v>431</v>
      </c>
      <c r="C50" s="10" t="s">
        <v>368</v>
      </c>
      <c r="D50" s="13">
        <f>SUM(D51:D58)</f>
        <v>15862000</v>
      </c>
      <c r="E50" s="13">
        <f>SUM(E51:E58)</f>
        <v>15862000</v>
      </c>
      <c r="F50" s="13" t="s">
        <v>23</v>
      </c>
      <c r="G50" s="13">
        <f>SUM(G51:G58)</f>
        <v>28051100</v>
      </c>
      <c r="H50" s="13">
        <f>SUM(H51:H58)</f>
        <v>28051100</v>
      </c>
      <c r="I50" s="13" t="s">
        <v>23</v>
      </c>
      <c r="J50" s="13">
        <f>SUM(J51:J58)</f>
        <v>9208918</v>
      </c>
      <c r="K50" s="13">
        <f>SUM(K51:K58)</f>
        <v>9208918</v>
      </c>
      <c r="L50" s="13" t="s">
        <v>23</v>
      </c>
    </row>
    <row r="51" spans="1:12" ht="39.75" customHeight="1">
      <c r="A51" s="10">
        <v>4261</v>
      </c>
      <c r="B51" s="11" t="s">
        <v>432</v>
      </c>
      <c r="C51" s="10" t="s">
        <v>433</v>
      </c>
      <c r="D51" s="13">
        <f aca="true" t="shared" si="6" ref="D51:D58">SUM(E51,F51)</f>
        <v>990000</v>
      </c>
      <c r="E51" s="13">
        <v>990000</v>
      </c>
      <c r="F51" s="13" t="s">
        <v>23</v>
      </c>
      <c r="G51" s="13">
        <f aca="true" t="shared" si="7" ref="G51:G58">SUM(H51,I51)</f>
        <v>1940000</v>
      </c>
      <c r="H51" s="13">
        <v>1940000</v>
      </c>
      <c r="I51" s="13" t="s">
        <v>23</v>
      </c>
      <c r="J51" s="13">
        <f aca="true" t="shared" si="8" ref="J51:J58">SUM(K51,L51)</f>
        <v>800000</v>
      </c>
      <c r="K51" s="13">
        <v>800000</v>
      </c>
      <c r="L51" s="13" t="s">
        <v>23</v>
      </c>
    </row>
    <row r="52" spans="1:12" ht="39.75" customHeight="1">
      <c r="A52" s="10">
        <v>4262</v>
      </c>
      <c r="B52" s="11" t="s">
        <v>434</v>
      </c>
      <c r="C52" s="10" t="s">
        <v>435</v>
      </c>
      <c r="D52" s="13">
        <f t="shared" si="6"/>
        <v>0</v>
      </c>
      <c r="E52" s="13">
        <v>0</v>
      </c>
      <c r="F52" s="13" t="s">
        <v>23</v>
      </c>
      <c r="G52" s="13">
        <f t="shared" si="7"/>
        <v>0</v>
      </c>
      <c r="H52" s="13">
        <v>0</v>
      </c>
      <c r="I52" s="13" t="s">
        <v>23</v>
      </c>
      <c r="J52" s="13">
        <f t="shared" si="8"/>
        <v>0</v>
      </c>
      <c r="K52" s="13">
        <v>0</v>
      </c>
      <c r="L52" s="13" t="s">
        <v>23</v>
      </c>
    </row>
    <row r="53" spans="1:12" ht="39.75" customHeight="1">
      <c r="A53" s="10">
        <v>4263</v>
      </c>
      <c r="B53" s="11" t="s">
        <v>436</v>
      </c>
      <c r="C53" s="10" t="s">
        <v>437</v>
      </c>
      <c r="D53" s="13">
        <f t="shared" si="6"/>
        <v>0</v>
      </c>
      <c r="E53" s="13">
        <v>0</v>
      </c>
      <c r="F53" s="13" t="s">
        <v>23</v>
      </c>
      <c r="G53" s="13">
        <f t="shared" si="7"/>
        <v>0</v>
      </c>
      <c r="H53" s="13">
        <v>0</v>
      </c>
      <c r="I53" s="13" t="s">
        <v>23</v>
      </c>
      <c r="J53" s="13">
        <f t="shared" si="8"/>
        <v>0</v>
      </c>
      <c r="K53" s="13">
        <v>0</v>
      </c>
      <c r="L53" s="13" t="s">
        <v>23</v>
      </c>
    </row>
    <row r="54" spans="1:12" ht="39.75" customHeight="1">
      <c r="A54" s="10">
        <v>4264</v>
      </c>
      <c r="B54" s="11" t="s">
        <v>438</v>
      </c>
      <c r="C54" s="10" t="s">
        <v>439</v>
      </c>
      <c r="D54" s="13">
        <f t="shared" si="6"/>
        <v>11860000</v>
      </c>
      <c r="E54" s="13">
        <v>11860000</v>
      </c>
      <c r="F54" s="13" t="s">
        <v>23</v>
      </c>
      <c r="G54" s="13">
        <f t="shared" si="7"/>
        <v>15130000</v>
      </c>
      <c r="H54" s="13">
        <v>15130000</v>
      </c>
      <c r="I54" s="13" t="s">
        <v>23</v>
      </c>
      <c r="J54" s="13">
        <f t="shared" si="8"/>
        <v>3613200</v>
      </c>
      <c r="K54" s="13">
        <v>3613200</v>
      </c>
      <c r="L54" s="13" t="s">
        <v>23</v>
      </c>
    </row>
    <row r="55" spans="1:12" ht="39.75" customHeight="1">
      <c r="A55" s="10">
        <v>4265</v>
      </c>
      <c r="B55" s="11" t="s">
        <v>440</v>
      </c>
      <c r="C55" s="10" t="s">
        <v>441</v>
      </c>
      <c r="D55" s="13">
        <f t="shared" si="6"/>
        <v>0</v>
      </c>
      <c r="E55" s="13">
        <v>0</v>
      </c>
      <c r="F55" s="13" t="s">
        <v>23</v>
      </c>
      <c r="G55" s="13">
        <f t="shared" si="7"/>
        <v>0</v>
      </c>
      <c r="H55" s="13">
        <v>0</v>
      </c>
      <c r="I55" s="13" t="s">
        <v>23</v>
      </c>
      <c r="J55" s="13">
        <f t="shared" si="8"/>
        <v>0</v>
      </c>
      <c r="K55" s="13">
        <v>0</v>
      </c>
      <c r="L55" s="13" t="s">
        <v>23</v>
      </c>
    </row>
    <row r="56" spans="1:12" ht="39.75" customHeight="1">
      <c r="A56" s="10">
        <v>4266</v>
      </c>
      <c r="B56" s="11" t="s">
        <v>442</v>
      </c>
      <c r="C56" s="10" t="s">
        <v>443</v>
      </c>
      <c r="D56" s="13">
        <f t="shared" si="6"/>
        <v>0</v>
      </c>
      <c r="E56" s="13">
        <v>0</v>
      </c>
      <c r="F56" s="13" t="s">
        <v>23</v>
      </c>
      <c r="G56" s="13">
        <f t="shared" si="7"/>
        <v>0</v>
      </c>
      <c r="H56" s="13">
        <v>0</v>
      </c>
      <c r="I56" s="13" t="s">
        <v>23</v>
      </c>
      <c r="J56" s="13">
        <f t="shared" si="8"/>
        <v>0</v>
      </c>
      <c r="K56" s="13">
        <v>0</v>
      </c>
      <c r="L56" s="13" t="s">
        <v>23</v>
      </c>
    </row>
    <row r="57" spans="1:12" ht="39.75" customHeight="1">
      <c r="A57" s="10">
        <v>4267</v>
      </c>
      <c r="B57" s="11" t="s">
        <v>444</v>
      </c>
      <c r="C57" s="10" t="s">
        <v>445</v>
      </c>
      <c r="D57" s="13">
        <f t="shared" si="6"/>
        <v>912000</v>
      </c>
      <c r="E57" s="13">
        <v>912000</v>
      </c>
      <c r="F57" s="13" t="s">
        <v>23</v>
      </c>
      <c r="G57" s="13">
        <f t="shared" si="7"/>
        <v>3631100</v>
      </c>
      <c r="H57" s="13">
        <v>3631100</v>
      </c>
      <c r="I57" s="13" t="s">
        <v>23</v>
      </c>
      <c r="J57" s="13">
        <f t="shared" si="8"/>
        <v>1186318</v>
      </c>
      <c r="K57" s="13">
        <v>1186318</v>
      </c>
      <c r="L57" s="13" t="s">
        <v>23</v>
      </c>
    </row>
    <row r="58" spans="1:12" ht="39.75" customHeight="1">
      <c r="A58" s="10">
        <v>4268</v>
      </c>
      <c r="B58" s="11" t="s">
        <v>446</v>
      </c>
      <c r="C58" s="10" t="s">
        <v>447</v>
      </c>
      <c r="D58" s="13">
        <f t="shared" si="6"/>
        <v>2100000</v>
      </c>
      <c r="E58" s="13">
        <v>2100000</v>
      </c>
      <c r="F58" s="13" t="s">
        <v>23</v>
      </c>
      <c r="G58" s="13">
        <f t="shared" si="7"/>
        <v>7350000</v>
      </c>
      <c r="H58" s="13">
        <v>7350000</v>
      </c>
      <c r="I58" s="13" t="s">
        <v>23</v>
      </c>
      <c r="J58" s="13">
        <f t="shared" si="8"/>
        <v>3609400</v>
      </c>
      <c r="K58" s="13">
        <v>3609400</v>
      </c>
      <c r="L58" s="13" t="s">
        <v>23</v>
      </c>
    </row>
    <row r="59" spans="1:12" ht="39.75" customHeight="1">
      <c r="A59" s="10">
        <v>4300</v>
      </c>
      <c r="B59" s="11" t="s">
        <v>448</v>
      </c>
      <c r="C59" s="10" t="s">
        <v>368</v>
      </c>
      <c r="D59" s="13">
        <f>SUM(D60,D63,D66)</f>
        <v>0</v>
      </c>
      <c r="E59" s="13">
        <f>SUM(E60,E63,E66)</f>
        <v>0</v>
      </c>
      <c r="F59" s="13" t="s">
        <v>23</v>
      </c>
      <c r="G59" s="13">
        <f>SUM(G60,G63,G66)</f>
        <v>0</v>
      </c>
      <c r="H59" s="13">
        <f>SUM(H60,H63,H66)</f>
        <v>0</v>
      </c>
      <c r="I59" s="13" t="s">
        <v>23</v>
      </c>
      <c r="J59" s="13">
        <f>SUM(J60,J63,J66)</f>
        <v>0</v>
      </c>
      <c r="K59" s="13">
        <f>SUM(K60,K63,K66)</f>
        <v>0</v>
      </c>
      <c r="L59" s="13" t="s">
        <v>23</v>
      </c>
    </row>
    <row r="60" spans="1:12" ht="39.75" customHeight="1">
      <c r="A60" s="10">
        <v>4310</v>
      </c>
      <c r="B60" s="11" t="s">
        <v>449</v>
      </c>
      <c r="C60" s="10" t="s">
        <v>368</v>
      </c>
      <c r="D60" s="13">
        <f>SUM(D61:D62)</f>
        <v>0</v>
      </c>
      <c r="E60" s="13">
        <f>SUM(E61:E62)</f>
        <v>0</v>
      </c>
      <c r="F60" s="13" t="s">
        <v>23</v>
      </c>
      <c r="G60" s="13">
        <f>SUM(G61:G62)</f>
        <v>0</v>
      </c>
      <c r="H60" s="13">
        <f>SUM(H61:H62)</f>
        <v>0</v>
      </c>
      <c r="I60" s="13" t="s">
        <v>23</v>
      </c>
      <c r="J60" s="13">
        <f>SUM(J61:J62)</f>
        <v>0</v>
      </c>
      <c r="K60" s="13">
        <f>SUM(K61:K62)</f>
        <v>0</v>
      </c>
      <c r="L60" s="13" t="s">
        <v>23</v>
      </c>
    </row>
    <row r="61" spans="1:12" ht="39.75" customHeight="1">
      <c r="A61" s="10">
        <v>4311</v>
      </c>
      <c r="B61" s="11" t="s">
        <v>450</v>
      </c>
      <c r="C61" s="10" t="s">
        <v>451</v>
      </c>
      <c r="D61" s="13">
        <f>SUM(E61,F61)</f>
        <v>0</v>
      </c>
      <c r="E61" s="13">
        <v>0</v>
      </c>
      <c r="F61" s="13" t="s">
        <v>23</v>
      </c>
      <c r="G61" s="13">
        <f>SUM(H61,I61)</f>
        <v>0</v>
      </c>
      <c r="H61" s="13">
        <v>0</v>
      </c>
      <c r="I61" s="13" t="s">
        <v>23</v>
      </c>
      <c r="J61" s="13">
        <f>SUM(K61,L61)</f>
        <v>0</v>
      </c>
      <c r="K61" s="13">
        <v>0</v>
      </c>
      <c r="L61" s="13" t="s">
        <v>23</v>
      </c>
    </row>
    <row r="62" spans="1:12" ht="39.75" customHeight="1">
      <c r="A62" s="10">
        <v>4312</v>
      </c>
      <c r="B62" s="11" t="s">
        <v>452</v>
      </c>
      <c r="C62" s="10" t="s">
        <v>453</v>
      </c>
      <c r="D62" s="13">
        <f>SUM(E62,F62)</f>
        <v>0</v>
      </c>
      <c r="E62" s="13">
        <v>0</v>
      </c>
      <c r="F62" s="13" t="s">
        <v>23</v>
      </c>
      <c r="G62" s="13">
        <f>SUM(H62,I62)</f>
        <v>0</v>
      </c>
      <c r="H62" s="13">
        <v>0</v>
      </c>
      <c r="I62" s="13" t="s">
        <v>23</v>
      </c>
      <c r="J62" s="13">
        <f>SUM(K62,L62)</f>
        <v>0</v>
      </c>
      <c r="K62" s="13">
        <v>0</v>
      </c>
      <c r="L62" s="13" t="s">
        <v>23</v>
      </c>
    </row>
    <row r="63" spans="1:12" ht="39.75" customHeight="1">
      <c r="A63" s="10">
        <v>4320</v>
      </c>
      <c r="B63" s="11" t="s">
        <v>454</v>
      </c>
      <c r="C63" s="10" t="s">
        <v>368</v>
      </c>
      <c r="D63" s="13">
        <f>SUM(D64:D65)</f>
        <v>0</v>
      </c>
      <c r="E63" s="13">
        <f>SUM(E64:E65)</f>
        <v>0</v>
      </c>
      <c r="F63" s="13" t="s">
        <v>23</v>
      </c>
      <c r="G63" s="13">
        <f>SUM(G64:G65)</f>
        <v>0</v>
      </c>
      <c r="H63" s="13">
        <f>SUM(H64:H65)</f>
        <v>0</v>
      </c>
      <c r="I63" s="13" t="s">
        <v>23</v>
      </c>
      <c r="J63" s="13">
        <f>SUM(J64:J65)</f>
        <v>0</v>
      </c>
      <c r="K63" s="13">
        <f>SUM(K64:K65)</f>
        <v>0</v>
      </c>
      <c r="L63" s="13" t="s">
        <v>23</v>
      </c>
    </row>
    <row r="64" spans="1:12" ht="39.75" customHeight="1">
      <c r="A64" s="10">
        <v>4321</v>
      </c>
      <c r="B64" s="11" t="s">
        <v>455</v>
      </c>
      <c r="C64" s="10" t="s">
        <v>456</v>
      </c>
      <c r="D64" s="13">
        <f>SUM(E64,F64)</f>
        <v>0</v>
      </c>
      <c r="E64" s="13">
        <v>0</v>
      </c>
      <c r="F64" s="13" t="s">
        <v>23</v>
      </c>
      <c r="G64" s="13">
        <f>SUM(H64,I64)</f>
        <v>0</v>
      </c>
      <c r="H64" s="13">
        <v>0</v>
      </c>
      <c r="I64" s="13" t="s">
        <v>23</v>
      </c>
      <c r="J64" s="13">
        <f>SUM(K64,L64)</f>
        <v>0</v>
      </c>
      <c r="K64" s="13">
        <v>0</v>
      </c>
      <c r="L64" s="13" t="s">
        <v>23</v>
      </c>
    </row>
    <row r="65" spans="1:12" ht="39.75" customHeight="1">
      <c r="A65" s="10">
        <v>4322</v>
      </c>
      <c r="B65" s="11" t="s">
        <v>457</v>
      </c>
      <c r="C65" s="10" t="s">
        <v>458</v>
      </c>
      <c r="D65" s="13">
        <f>SUM(E65,F65)</f>
        <v>0</v>
      </c>
      <c r="E65" s="13">
        <v>0</v>
      </c>
      <c r="F65" s="13" t="s">
        <v>23</v>
      </c>
      <c r="G65" s="13">
        <f>SUM(H65,I65)</f>
        <v>0</v>
      </c>
      <c r="H65" s="13">
        <v>0</v>
      </c>
      <c r="I65" s="13" t="s">
        <v>23</v>
      </c>
      <c r="J65" s="13">
        <f>SUM(K65,L65)</f>
        <v>0</v>
      </c>
      <c r="K65" s="13">
        <v>0</v>
      </c>
      <c r="L65" s="13" t="s">
        <v>23</v>
      </c>
    </row>
    <row r="66" spans="1:12" ht="39.75" customHeight="1">
      <c r="A66" s="10">
        <v>4330</v>
      </c>
      <c r="B66" s="11" t="s">
        <v>459</v>
      </c>
      <c r="C66" s="10" t="s">
        <v>368</v>
      </c>
      <c r="D66" s="13">
        <f>SUM(D67:D69)</f>
        <v>0</v>
      </c>
      <c r="E66" s="13">
        <f>SUM(E67:E69)</f>
        <v>0</v>
      </c>
      <c r="F66" s="13" t="s">
        <v>23</v>
      </c>
      <c r="G66" s="13">
        <f>SUM(G67:G69)</f>
        <v>0</v>
      </c>
      <c r="H66" s="13">
        <f>SUM(H67:H69)</f>
        <v>0</v>
      </c>
      <c r="I66" s="13" t="s">
        <v>23</v>
      </c>
      <c r="J66" s="13">
        <f>SUM(J67:J69)</f>
        <v>0</v>
      </c>
      <c r="K66" s="13">
        <f>SUM(K67:K69)</f>
        <v>0</v>
      </c>
      <c r="L66" s="13" t="s">
        <v>23</v>
      </c>
    </row>
    <row r="67" spans="1:12" ht="39.75" customHeight="1">
      <c r="A67" s="10">
        <v>4331</v>
      </c>
      <c r="B67" s="11" t="s">
        <v>460</v>
      </c>
      <c r="C67" s="10" t="s">
        <v>461</v>
      </c>
      <c r="D67" s="13">
        <f>SUM(E67,F67)</f>
        <v>0</v>
      </c>
      <c r="E67" s="13">
        <v>0</v>
      </c>
      <c r="F67" s="13" t="s">
        <v>23</v>
      </c>
      <c r="G67" s="13">
        <f>SUM(H67,I67)</f>
        <v>0</v>
      </c>
      <c r="H67" s="13">
        <v>0</v>
      </c>
      <c r="I67" s="13" t="s">
        <v>23</v>
      </c>
      <c r="J67" s="13">
        <f>SUM(K67,L67)</f>
        <v>0</v>
      </c>
      <c r="K67" s="13">
        <v>0</v>
      </c>
      <c r="L67" s="13" t="s">
        <v>23</v>
      </c>
    </row>
    <row r="68" spans="1:12" ht="39.75" customHeight="1">
      <c r="A68" s="10">
        <v>4332</v>
      </c>
      <c r="B68" s="11" t="s">
        <v>462</v>
      </c>
      <c r="C68" s="10" t="s">
        <v>463</v>
      </c>
      <c r="D68" s="13">
        <f>SUM(E68,F68)</f>
        <v>0</v>
      </c>
      <c r="E68" s="13">
        <v>0</v>
      </c>
      <c r="F68" s="13" t="s">
        <v>23</v>
      </c>
      <c r="G68" s="13">
        <f>SUM(H68,I68)</f>
        <v>0</v>
      </c>
      <c r="H68" s="13">
        <v>0</v>
      </c>
      <c r="I68" s="13" t="s">
        <v>23</v>
      </c>
      <c r="J68" s="13">
        <f>SUM(K68,L68)</f>
        <v>0</v>
      </c>
      <c r="K68" s="13">
        <v>0</v>
      </c>
      <c r="L68" s="13" t="s">
        <v>23</v>
      </c>
    </row>
    <row r="69" spans="1:12" ht="39.75" customHeight="1">
      <c r="A69" s="10">
        <v>4333</v>
      </c>
      <c r="B69" s="11" t="s">
        <v>464</v>
      </c>
      <c r="C69" s="10" t="s">
        <v>465</v>
      </c>
      <c r="D69" s="13">
        <f>SUM(E69,F69)</f>
        <v>0</v>
      </c>
      <c r="E69" s="13">
        <v>0</v>
      </c>
      <c r="F69" s="13" t="s">
        <v>23</v>
      </c>
      <c r="G69" s="13">
        <f>SUM(H69,I69)</f>
        <v>0</v>
      </c>
      <c r="H69" s="13">
        <v>0</v>
      </c>
      <c r="I69" s="13" t="s">
        <v>23</v>
      </c>
      <c r="J69" s="13">
        <f>SUM(K69,L69)</f>
        <v>0</v>
      </c>
      <c r="K69" s="13">
        <v>0</v>
      </c>
      <c r="L69" s="13" t="s">
        <v>23</v>
      </c>
    </row>
    <row r="70" spans="1:12" ht="39.75" customHeight="1">
      <c r="A70" s="10">
        <v>4400</v>
      </c>
      <c r="B70" s="11" t="s">
        <v>466</v>
      </c>
      <c r="C70" s="10" t="s">
        <v>368</v>
      </c>
      <c r="D70" s="13">
        <f>SUM(D71,D74)</f>
        <v>566367900</v>
      </c>
      <c r="E70" s="13">
        <f>SUM(E71,E74)</f>
        <v>566367900</v>
      </c>
      <c r="F70" s="13" t="s">
        <v>23</v>
      </c>
      <c r="G70" s="13">
        <f>SUM(G71,G74)</f>
        <v>540254100</v>
      </c>
      <c r="H70" s="13">
        <f>SUM(H71,H74)</f>
        <v>540254100</v>
      </c>
      <c r="I70" s="13" t="s">
        <v>23</v>
      </c>
      <c r="J70" s="13">
        <f>SUM(J71,J74)</f>
        <v>224189901</v>
      </c>
      <c r="K70" s="13">
        <f>SUM(K71,K74)</f>
        <v>224189901</v>
      </c>
      <c r="L70" s="13" t="s">
        <v>23</v>
      </c>
    </row>
    <row r="71" spans="1:12" ht="39.75" customHeight="1">
      <c r="A71" s="10">
        <v>4410</v>
      </c>
      <c r="B71" s="11" t="s">
        <v>467</v>
      </c>
      <c r="C71" s="10" t="s">
        <v>368</v>
      </c>
      <c r="D71" s="13">
        <f>SUM(D72:D73)</f>
        <v>566367900</v>
      </c>
      <c r="E71" s="13">
        <f>SUM(E72:E73)</f>
        <v>566367900</v>
      </c>
      <c r="F71" s="13" t="s">
        <v>23</v>
      </c>
      <c r="G71" s="13">
        <f>SUM(G72:G73)</f>
        <v>540254100</v>
      </c>
      <c r="H71" s="13">
        <f>SUM(H72:H73)</f>
        <v>540254100</v>
      </c>
      <c r="I71" s="13" t="s">
        <v>23</v>
      </c>
      <c r="J71" s="13">
        <f>SUM(J72:J73)</f>
        <v>224189901</v>
      </c>
      <c r="K71" s="13">
        <f>SUM(K72:K73)</f>
        <v>224189901</v>
      </c>
      <c r="L71" s="13" t="s">
        <v>23</v>
      </c>
    </row>
    <row r="72" spans="1:12" ht="39.75" customHeight="1">
      <c r="A72" s="10">
        <v>4411</v>
      </c>
      <c r="B72" s="11" t="s">
        <v>468</v>
      </c>
      <c r="C72" s="10" t="s">
        <v>469</v>
      </c>
      <c r="D72" s="13">
        <f>SUM(E72,F72)</f>
        <v>566367900</v>
      </c>
      <c r="E72" s="13">
        <v>566367900</v>
      </c>
      <c r="F72" s="13" t="s">
        <v>23</v>
      </c>
      <c r="G72" s="13">
        <f>SUM(H72,I72)</f>
        <v>540254100</v>
      </c>
      <c r="H72" s="13">
        <v>540254100</v>
      </c>
      <c r="I72" s="13" t="s">
        <v>23</v>
      </c>
      <c r="J72" s="13">
        <f>SUM(K72,L72)</f>
        <v>224189901</v>
      </c>
      <c r="K72" s="13">
        <v>224189901</v>
      </c>
      <c r="L72" s="13" t="s">
        <v>23</v>
      </c>
    </row>
    <row r="73" spans="1:12" ht="39.75" customHeight="1">
      <c r="A73" s="10">
        <v>4412</v>
      </c>
      <c r="B73" s="11" t="s">
        <v>470</v>
      </c>
      <c r="C73" s="10" t="s">
        <v>471</v>
      </c>
      <c r="D73" s="13">
        <f>SUM(E73,F73)</f>
        <v>0</v>
      </c>
      <c r="E73" s="13">
        <v>0</v>
      </c>
      <c r="F73" s="13" t="s">
        <v>23</v>
      </c>
      <c r="G73" s="13">
        <f>SUM(H73,I73)</f>
        <v>0</v>
      </c>
      <c r="H73" s="13">
        <v>0</v>
      </c>
      <c r="I73" s="13" t="s">
        <v>23</v>
      </c>
      <c r="J73" s="13">
        <f>SUM(K73,L73)</f>
        <v>0</v>
      </c>
      <c r="K73" s="13">
        <v>0</v>
      </c>
      <c r="L73" s="13" t="s">
        <v>23</v>
      </c>
    </row>
    <row r="74" spans="1:12" ht="39.75" customHeight="1">
      <c r="A74" s="10">
        <v>4420</v>
      </c>
      <c r="B74" s="11" t="s">
        <v>472</v>
      </c>
      <c r="C74" s="10" t="s">
        <v>368</v>
      </c>
      <c r="D74" s="13">
        <f>SUM(D75:D76)</f>
        <v>0</v>
      </c>
      <c r="E74" s="13">
        <f>SUM(E75:E76)</f>
        <v>0</v>
      </c>
      <c r="F74" s="13" t="s">
        <v>23</v>
      </c>
      <c r="G74" s="13">
        <f>SUM(G75:G76)</f>
        <v>0</v>
      </c>
      <c r="H74" s="13">
        <f>SUM(H75:H76)</f>
        <v>0</v>
      </c>
      <c r="I74" s="13" t="s">
        <v>23</v>
      </c>
      <c r="J74" s="13">
        <f>SUM(J75:J76)</f>
        <v>0</v>
      </c>
      <c r="K74" s="13">
        <f>SUM(K75:K76)</f>
        <v>0</v>
      </c>
      <c r="L74" s="13" t="s">
        <v>23</v>
      </c>
    </row>
    <row r="75" spans="1:12" ht="39.75" customHeight="1">
      <c r="A75" s="10">
        <v>4421</v>
      </c>
      <c r="B75" s="11" t="s">
        <v>473</v>
      </c>
      <c r="C75" s="10" t="s">
        <v>474</v>
      </c>
      <c r="D75" s="13">
        <f>SUM(E75,F75)</f>
        <v>0</v>
      </c>
      <c r="E75" s="13">
        <v>0</v>
      </c>
      <c r="F75" s="13" t="s">
        <v>23</v>
      </c>
      <c r="G75" s="13">
        <f>SUM(H75,I75)</f>
        <v>0</v>
      </c>
      <c r="H75" s="13">
        <v>0</v>
      </c>
      <c r="I75" s="13" t="s">
        <v>23</v>
      </c>
      <c r="J75" s="13">
        <f>SUM(K75,L75)</f>
        <v>0</v>
      </c>
      <c r="K75" s="13">
        <v>0</v>
      </c>
      <c r="L75" s="13" t="s">
        <v>23</v>
      </c>
    </row>
    <row r="76" spans="1:12" ht="39.75" customHeight="1">
      <c r="A76" s="10">
        <v>4422</v>
      </c>
      <c r="B76" s="11" t="s">
        <v>475</v>
      </c>
      <c r="C76" s="10" t="s">
        <v>476</v>
      </c>
      <c r="D76" s="13">
        <f>SUM(E76,F76)</f>
        <v>0</v>
      </c>
      <c r="E76" s="13">
        <v>0</v>
      </c>
      <c r="F76" s="13" t="s">
        <v>23</v>
      </c>
      <c r="G76" s="13">
        <f>SUM(H76,I76)</f>
        <v>0</v>
      </c>
      <c r="H76" s="13">
        <v>0</v>
      </c>
      <c r="I76" s="13" t="s">
        <v>23</v>
      </c>
      <c r="J76" s="13">
        <f>SUM(K76,L76)</f>
        <v>0</v>
      </c>
      <c r="K76" s="13">
        <v>0</v>
      </c>
      <c r="L76" s="13" t="s">
        <v>23</v>
      </c>
    </row>
    <row r="77" spans="1:12" ht="39.75" customHeight="1">
      <c r="A77" s="10">
        <v>4500</v>
      </c>
      <c r="B77" s="11" t="s">
        <v>477</v>
      </c>
      <c r="C77" s="10"/>
      <c r="D77" s="13">
        <f>SUM(D78,D81,D84,D91)</f>
        <v>3846000</v>
      </c>
      <c r="E77" s="13">
        <f>SUM(E78,E81,E84,E91)</f>
        <v>3846000</v>
      </c>
      <c r="F77" s="13" t="s">
        <v>23</v>
      </c>
      <c r="G77" s="13">
        <f>SUM(G78,G81,G84,G91)</f>
        <v>8526000</v>
      </c>
      <c r="H77" s="13">
        <f>SUM(H78,H81,H84,H91)</f>
        <v>8526000</v>
      </c>
      <c r="I77" s="13" t="s">
        <v>23</v>
      </c>
      <c r="J77" s="13">
        <f>SUM(J78,J81,J84,J91)</f>
        <v>0</v>
      </c>
      <c r="K77" s="13">
        <f>SUM(K78,K81,K84,K91)</f>
        <v>0</v>
      </c>
      <c r="L77" s="13" t="s">
        <v>23</v>
      </c>
    </row>
    <row r="78" spans="1:12" ht="39.75" customHeight="1">
      <c r="A78" s="10">
        <v>4510</v>
      </c>
      <c r="B78" s="11" t="s">
        <v>478</v>
      </c>
      <c r="C78" s="10" t="s">
        <v>368</v>
      </c>
      <c r="D78" s="13">
        <f>SUM(D79:D80)</f>
        <v>0</v>
      </c>
      <c r="E78" s="13">
        <f>SUM(E79:E80)</f>
        <v>0</v>
      </c>
      <c r="F78" s="13" t="s">
        <v>23</v>
      </c>
      <c r="G78" s="13">
        <f>SUM(G79:G80)</f>
        <v>0</v>
      </c>
      <c r="H78" s="13">
        <f>SUM(H79:H80)</f>
        <v>0</v>
      </c>
      <c r="I78" s="13" t="s">
        <v>23</v>
      </c>
      <c r="J78" s="13">
        <f>SUM(J79:J80)</f>
        <v>0</v>
      </c>
      <c r="K78" s="13">
        <f>SUM(K79:K80)</f>
        <v>0</v>
      </c>
      <c r="L78" s="13" t="s">
        <v>23</v>
      </c>
    </row>
    <row r="79" spans="1:12" ht="39.75" customHeight="1">
      <c r="A79" s="10">
        <v>4511</v>
      </c>
      <c r="B79" s="11" t="s">
        <v>479</v>
      </c>
      <c r="C79" s="10" t="s">
        <v>480</v>
      </c>
      <c r="D79" s="13">
        <f>SUM(E79,F79)</f>
        <v>0</v>
      </c>
      <c r="E79" s="13">
        <v>0</v>
      </c>
      <c r="F79" s="13" t="s">
        <v>23</v>
      </c>
      <c r="G79" s="13">
        <f>SUM(H79,I79)</f>
        <v>0</v>
      </c>
      <c r="H79" s="13">
        <v>0</v>
      </c>
      <c r="I79" s="13" t="s">
        <v>23</v>
      </c>
      <c r="J79" s="13">
        <f>SUM(K79,L79)</f>
        <v>0</v>
      </c>
      <c r="K79" s="13">
        <v>0</v>
      </c>
      <c r="L79" s="13" t="s">
        <v>23</v>
      </c>
    </row>
    <row r="80" spans="1:12" ht="39.75" customHeight="1">
      <c r="A80" s="10">
        <v>4512</v>
      </c>
      <c r="B80" s="11" t="s">
        <v>481</v>
      </c>
      <c r="C80" s="10" t="s">
        <v>482</v>
      </c>
      <c r="D80" s="13">
        <f>SUM(E80,F80)</f>
        <v>0</v>
      </c>
      <c r="E80" s="13">
        <v>0</v>
      </c>
      <c r="F80" s="13" t="s">
        <v>23</v>
      </c>
      <c r="G80" s="13">
        <f>SUM(H80,I80)</f>
        <v>0</v>
      </c>
      <c r="H80" s="13">
        <v>0</v>
      </c>
      <c r="I80" s="13" t="s">
        <v>23</v>
      </c>
      <c r="J80" s="13">
        <f>SUM(K80,L80)</f>
        <v>0</v>
      </c>
      <c r="K80" s="13">
        <v>0</v>
      </c>
      <c r="L80" s="13" t="s">
        <v>23</v>
      </c>
    </row>
    <row r="81" spans="1:12" ht="39.75" customHeight="1">
      <c r="A81" s="10">
        <v>4520</v>
      </c>
      <c r="B81" s="11" t="s">
        <v>483</v>
      </c>
      <c r="C81" s="10" t="s">
        <v>368</v>
      </c>
      <c r="D81" s="13">
        <f>SUM(D82:D83)</f>
        <v>0</v>
      </c>
      <c r="E81" s="13">
        <f>SUM(E82:E83)</f>
        <v>0</v>
      </c>
      <c r="F81" s="13" t="s">
        <v>23</v>
      </c>
      <c r="G81" s="13">
        <f>SUM(G82:G83)</f>
        <v>0</v>
      </c>
      <c r="H81" s="13">
        <f>SUM(H82:H83)</f>
        <v>0</v>
      </c>
      <c r="I81" s="13" t="s">
        <v>23</v>
      </c>
      <c r="J81" s="13">
        <f>SUM(J82:J83)</f>
        <v>0</v>
      </c>
      <c r="K81" s="13">
        <f>SUM(K82:K83)</f>
        <v>0</v>
      </c>
      <c r="L81" s="13" t="s">
        <v>23</v>
      </c>
    </row>
    <row r="82" spans="1:12" ht="39.75" customHeight="1">
      <c r="A82" s="10">
        <v>4521</v>
      </c>
      <c r="B82" s="11" t="s">
        <v>484</v>
      </c>
      <c r="C82" s="10" t="s">
        <v>485</v>
      </c>
      <c r="D82" s="13">
        <f>SUM(E82,F82)</f>
        <v>0</v>
      </c>
      <c r="E82" s="13">
        <v>0</v>
      </c>
      <c r="F82" s="13" t="s">
        <v>23</v>
      </c>
      <c r="G82" s="13">
        <f>SUM(H82,I82)</f>
        <v>0</v>
      </c>
      <c r="H82" s="13">
        <v>0</v>
      </c>
      <c r="I82" s="13" t="s">
        <v>23</v>
      </c>
      <c r="J82" s="13">
        <f>SUM(K82,L82)</f>
        <v>0</v>
      </c>
      <c r="K82" s="13">
        <v>0</v>
      </c>
      <c r="L82" s="13" t="s">
        <v>23</v>
      </c>
    </row>
    <row r="83" spans="1:12" ht="39.75" customHeight="1">
      <c r="A83" s="10">
        <v>4522</v>
      </c>
      <c r="B83" s="11" t="s">
        <v>486</v>
      </c>
      <c r="C83" s="10" t="s">
        <v>487</v>
      </c>
      <c r="D83" s="13">
        <f>SUM(E83,F83)</f>
        <v>0</v>
      </c>
      <c r="E83" s="13">
        <v>0</v>
      </c>
      <c r="F83" s="13" t="s">
        <v>23</v>
      </c>
      <c r="G83" s="13">
        <f>SUM(H83,I83)</f>
        <v>0</v>
      </c>
      <c r="H83" s="13">
        <v>0</v>
      </c>
      <c r="I83" s="13" t="s">
        <v>23</v>
      </c>
      <c r="J83" s="13">
        <f>SUM(K83,L83)</f>
        <v>0</v>
      </c>
      <c r="K83" s="13">
        <v>0</v>
      </c>
      <c r="L83" s="13" t="s">
        <v>23</v>
      </c>
    </row>
    <row r="84" spans="1:12" ht="39.75" customHeight="1">
      <c r="A84" s="10">
        <v>4530</v>
      </c>
      <c r="B84" s="11" t="s">
        <v>488</v>
      </c>
      <c r="C84" s="10" t="s">
        <v>368</v>
      </c>
      <c r="D84" s="13">
        <f>SUM(D85:D87)</f>
        <v>3846000</v>
      </c>
      <c r="E84" s="13">
        <f>SUM(E85:E87)</f>
        <v>3846000</v>
      </c>
      <c r="F84" s="13" t="s">
        <v>23</v>
      </c>
      <c r="G84" s="13">
        <f>SUM(G85:G87)</f>
        <v>4846000</v>
      </c>
      <c r="H84" s="13">
        <f>SUM(H85:H87)</f>
        <v>4846000</v>
      </c>
      <c r="I84" s="13" t="s">
        <v>23</v>
      </c>
      <c r="J84" s="13">
        <f>SUM(J85:J87)</f>
        <v>0</v>
      </c>
      <c r="K84" s="13">
        <f>SUM(K85:K87)</f>
        <v>0</v>
      </c>
      <c r="L84" s="13" t="s">
        <v>23</v>
      </c>
    </row>
    <row r="85" spans="1:12" ht="39.75" customHeight="1">
      <c r="A85" s="10">
        <v>4531</v>
      </c>
      <c r="B85" s="11" t="s">
        <v>489</v>
      </c>
      <c r="C85" s="10" t="s">
        <v>490</v>
      </c>
      <c r="D85" s="13">
        <f>SUM(E85,F85)</f>
        <v>0</v>
      </c>
      <c r="E85" s="13">
        <v>0</v>
      </c>
      <c r="F85" s="13" t="s">
        <v>23</v>
      </c>
      <c r="G85" s="13">
        <f>SUM(H85,I85)</f>
        <v>0</v>
      </c>
      <c r="H85" s="13">
        <v>0</v>
      </c>
      <c r="I85" s="13" t="s">
        <v>23</v>
      </c>
      <c r="J85" s="13">
        <f>SUM(K85,L85)</f>
        <v>0</v>
      </c>
      <c r="K85" s="13">
        <v>0</v>
      </c>
      <c r="L85" s="13" t="s">
        <v>23</v>
      </c>
    </row>
    <row r="86" spans="1:12" ht="39.75" customHeight="1">
      <c r="A86" s="10">
        <v>4532</v>
      </c>
      <c r="B86" s="11" t="s">
        <v>491</v>
      </c>
      <c r="C86" s="10" t="s">
        <v>492</v>
      </c>
      <c r="D86" s="13">
        <f>SUM(E86,F86)</f>
        <v>0</v>
      </c>
      <c r="E86" s="13">
        <v>0</v>
      </c>
      <c r="F86" s="13" t="s">
        <v>23</v>
      </c>
      <c r="G86" s="13">
        <f>SUM(H86,I86)</f>
        <v>0</v>
      </c>
      <c r="H86" s="13">
        <v>0</v>
      </c>
      <c r="I86" s="13" t="s">
        <v>23</v>
      </c>
      <c r="J86" s="13">
        <f>SUM(K86,L86)</f>
        <v>0</v>
      </c>
      <c r="K86" s="13">
        <v>0</v>
      </c>
      <c r="L86" s="13" t="s">
        <v>23</v>
      </c>
    </row>
    <row r="87" spans="1:12" ht="39.75" customHeight="1">
      <c r="A87" s="10">
        <v>4533</v>
      </c>
      <c r="B87" s="11" t="s">
        <v>493</v>
      </c>
      <c r="C87" s="10" t="s">
        <v>494</v>
      </c>
      <c r="D87" s="13">
        <f>SUM(D88,D89,D90)</f>
        <v>3846000</v>
      </c>
      <c r="E87" s="13">
        <f>SUM(E88,E89,E90)</f>
        <v>3846000</v>
      </c>
      <c r="F87" s="13" t="s">
        <v>23</v>
      </c>
      <c r="G87" s="13">
        <f>SUM(G88,G89,G90)</f>
        <v>4846000</v>
      </c>
      <c r="H87" s="13">
        <f>SUM(H88,H89,H90)</f>
        <v>4846000</v>
      </c>
      <c r="I87" s="13" t="s">
        <v>23</v>
      </c>
      <c r="J87" s="13">
        <f>SUM(J88,J89,J90)</f>
        <v>0</v>
      </c>
      <c r="K87" s="13">
        <f>SUM(K88,K89,K90)</f>
        <v>0</v>
      </c>
      <c r="L87" s="13" t="s">
        <v>23</v>
      </c>
    </row>
    <row r="88" spans="1:12" ht="39.75" customHeight="1">
      <c r="A88" s="10">
        <v>4534</v>
      </c>
      <c r="B88" s="11" t="s">
        <v>495</v>
      </c>
      <c r="C88" s="10"/>
      <c r="D88" s="13">
        <f>SUM(E88,F88)</f>
        <v>0</v>
      </c>
      <c r="E88" s="13">
        <v>0</v>
      </c>
      <c r="F88" s="13" t="s">
        <v>23</v>
      </c>
      <c r="G88" s="13">
        <f>SUM(H88,I88)</f>
        <v>0</v>
      </c>
      <c r="H88" s="13">
        <v>0</v>
      </c>
      <c r="I88" s="13" t="s">
        <v>23</v>
      </c>
      <c r="J88" s="13">
        <f>SUM(K88,L88)</f>
        <v>0</v>
      </c>
      <c r="K88" s="13">
        <v>0</v>
      </c>
      <c r="L88" s="13" t="s">
        <v>23</v>
      </c>
    </row>
    <row r="89" spans="1:12" ht="39.75" customHeight="1">
      <c r="A89" s="10">
        <v>4535</v>
      </c>
      <c r="B89" s="11" t="s">
        <v>496</v>
      </c>
      <c r="C89" s="10"/>
      <c r="D89" s="13">
        <f>SUM(E89,F89)</f>
        <v>0</v>
      </c>
      <c r="E89" s="13">
        <v>0</v>
      </c>
      <c r="F89" s="13" t="s">
        <v>23</v>
      </c>
      <c r="G89" s="13">
        <f>SUM(H89,I89)</f>
        <v>0</v>
      </c>
      <c r="H89" s="13">
        <v>0</v>
      </c>
      <c r="I89" s="13" t="s">
        <v>23</v>
      </c>
      <c r="J89" s="13">
        <f>SUM(K89,L89)</f>
        <v>0</v>
      </c>
      <c r="K89" s="13">
        <v>0</v>
      </c>
      <c r="L89" s="13" t="s">
        <v>23</v>
      </c>
    </row>
    <row r="90" spans="1:12" ht="39.75" customHeight="1">
      <c r="A90" s="10">
        <v>4536</v>
      </c>
      <c r="B90" s="11" t="s">
        <v>497</v>
      </c>
      <c r="C90" s="10"/>
      <c r="D90" s="13">
        <f>SUM(E90,F90)</f>
        <v>3846000</v>
      </c>
      <c r="E90" s="13">
        <f>3846000-SUM(E89,E92)</f>
        <v>3846000</v>
      </c>
      <c r="F90" s="13" t="s">
        <v>23</v>
      </c>
      <c r="G90" s="13">
        <f>SUM(H90,I90)</f>
        <v>4846000</v>
      </c>
      <c r="H90" s="13">
        <f>4846000-SUM(H89,H92)</f>
        <v>4846000</v>
      </c>
      <c r="I90" s="13" t="s">
        <v>23</v>
      </c>
      <c r="J90" s="13">
        <f>SUM(K90,L90)</f>
        <v>0</v>
      </c>
      <c r="K90" s="13">
        <f>0-SUM(K89,K92)</f>
        <v>0</v>
      </c>
      <c r="L90" s="13" t="s">
        <v>23</v>
      </c>
    </row>
    <row r="91" spans="1:12" ht="39.75" customHeight="1">
      <c r="A91" s="10">
        <v>4540</v>
      </c>
      <c r="B91" s="11" t="s">
        <v>498</v>
      </c>
      <c r="C91" s="10" t="s">
        <v>368</v>
      </c>
      <c r="D91" s="13">
        <f>SUM(D93:D95)</f>
        <v>0</v>
      </c>
      <c r="E91" s="13">
        <f>SUM(E93:E95)</f>
        <v>0</v>
      </c>
      <c r="F91" s="13" t="s">
        <v>23</v>
      </c>
      <c r="G91" s="13">
        <f>SUM(G93:G95)</f>
        <v>3680000</v>
      </c>
      <c r="H91" s="13">
        <f>SUM(H93:H95)</f>
        <v>3680000</v>
      </c>
      <c r="I91" s="13" t="s">
        <v>23</v>
      </c>
      <c r="J91" s="13">
        <f>SUM(J93:J95)</f>
        <v>0</v>
      </c>
      <c r="K91" s="13">
        <f>SUM(K93:K95)</f>
        <v>0</v>
      </c>
      <c r="L91" s="13" t="s">
        <v>23</v>
      </c>
    </row>
    <row r="92" spans="1:12" ht="39.75" customHeight="1">
      <c r="A92" s="10"/>
      <c r="B92" s="11" t="s">
        <v>166</v>
      </c>
      <c r="C92" s="10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39.75" customHeight="1">
      <c r="A93" s="10">
        <v>4541</v>
      </c>
      <c r="B93" s="11" t="s">
        <v>499</v>
      </c>
      <c r="C93" s="10" t="s">
        <v>500</v>
      </c>
      <c r="D93" s="13">
        <f>SUM(E93,F93)</f>
        <v>0</v>
      </c>
      <c r="E93" s="13">
        <v>0</v>
      </c>
      <c r="F93" s="13" t="s">
        <v>23</v>
      </c>
      <c r="G93" s="13">
        <f>SUM(H93,I93)</f>
        <v>0</v>
      </c>
      <c r="H93" s="13">
        <v>0</v>
      </c>
      <c r="I93" s="13" t="s">
        <v>23</v>
      </c>
      <c r="J93" s="13">
        <f>SUM(K93,L93)</f>
        <v>0</v>
      </c>
      <c r="K93" s="13">
        <v>0</v>
      </c>
      <c r="L93" s="13" t="s">
        <v>23</v>
      </c>
    </row>
    <row r="94" spans="1:12" ht="39.75" customHeight="1">
      <c r="A94" s="10">
        <v>4542</v>
      </c>
      <c r="B94" s="11" t="s">
        <v>501</v>
      </c>
      <c r="C94" s="10" t="s">
        <v>502</v>
      </c>
      <c r="D94" s="13">
        <f>SUM(E94,F94)</f>
        <v>0</v>
      </c>
      <c r="E94" s="13">
        <v>0</v>
      </c>
      <c r="F94" s="13" t="s">
        <v>23</v>
      </c>
      <c r="G94" s="13">
        <f>SUM(H94,I94)</f>
        <v>0</v>
      </c>
      <c r="H94" s="13">
        <v>0</v>
      </c>
      <c r="I94" s="13" t="s">
        <v>23</v>
      </c>
      <c r="J94" s="13">
        <f>SUM(K94,L94)</f>
        <v>0</v>
      </c>
      <c r="K94" s="13">
        <v>0</v>
      </c>
      <c r="L94" s="13" t="s">
        <v>23</v>
      </c>
    </row>
    <row r="95" spans="1:12" ht="39.75" customHeight="1">
      <c r="A95" s="10">
        <v>4543</v>
      </c>
      <c r="B95" s="11" t="s">
        <v>503</v>
      </c>
      <c r="C95" s="10" t="s">
        <v>504</v>
      </c>
      <c r="D95" s="13">
        <f>SUM(D96,D97,D98)</f>
        <v>0</v>
      </c>
      <c r="E95" s="13">
        <f>SUM(E96,E97,E98)</f>
        <v>0</v>
      </c>
      <c r="F95" s="13" t="s">
        <v>23</v>
      </c>
      <c r="G95" s="13">
        <f>SUM(G96,G97,G98)</f>
        <v>3680000</v>
      </c>
      <c r="H95" s="13">
        <f>SUM(H96,H97,H98)</f>
        <v>3680000</v>
      </c>
      <c r="I95" s="13" t="s">
        <v>23</v>
      </c>
      <c r="J95" s="13">
        <f>SUM(J96,J97,J98)</f>
        <v>0</v>
      </c>
      <c r="K95" s="13">
        <f>SUM(K96,K97,K98)</f>
        <v>0</v>
      </c>
      <c r="L95" s="13" t="s">
        <v>23</v>
      </c>
    </row>
    <row r="96" spans="1:12" ht="39.75" customHeight="1">
      <c r="A96" s="10">
        <v>4544</v>
      </c>
      <c r="B96" s="11" t="s">
        <v>505</v>
      </c>
      <c r="C96" s="10"/>
      <c r="D96" s="13">
        <f>SUM(E96,F96)</f>
        <v>0</v>
      </c>
      <c r="E96" s="13">
        <v>0</v>
      </c>
      <c r="F96" s="13" t="s">
        <v>23</v>
      </c>
      <c r="G96" s="13">
        <f>SUM(H96,I96)</f>
        <v>0</v>
      </c>
      <c r="H96" s="13">
        <v>0</v>
      </c>
      <c r="I96" s="13" t="s">
        <v>23</v>
      </c>
      <c r="J96" s="13">
        <f>SUM(K96,L96)</f>
        <v>0</v>
      </c>
      <c r="K96" s="13">
        <v>0</v>
      </c>
      <c r="L96" s="13" t="s">
        <v>23</v>
      </c>
    </row>
    <row r="97" spans="1:12" ht="39.75" customHeight="1">
      <c r="A97" s="10">
        <v>4545</v>
      </c>
      <c r="B97" s="11" t="s">
        <v>496</v>
      </c>
      <c r="C97" s="10"/>
      <c r="D97" s="13">
        <f>SUM(E97,F97)</f>
        <v>0</v>
      </c>
      <c r="E97" s="13">
        <v>0</v>
      </c>
      <c r="F97" s="13" t="s">
        <v>23</v>
      </c>
      <c r="G97" s="13">
        <f>SUM(H97,I97)</f>
        <v>0</v>
      </c>
      <c r="H97" s="13">
        <v>0</v>
      </c>
      <c r="I97" s="13" t="s">
        <v>23</v>
      </c>
      <c r="J97" s="13">
        <f>SUM(K97,L97)</f>
        <v>0</v>
      </c>
      <c r="K97" s="13">
        <v>0</v>
      </c>
      <c r="L97" s="13" t="s">
        <v>23</v>
      </c>
    </row>
    <row r="98" spans="1:12" ht="39.75" customHeight="1">
      <c r="A98" s="10">
        <v>4546</v>
      </c>
      <c r="B98" s="11" t="s">
        <v>497</v>
      </c>
      <c r="C98" s="10"/>
      <c r="D98" s="13">
        <f>SUM(E98,F98)</f>
        <v>0</v>
      </c>
      <c r="E98" s="13">
        <v>0</v>
      </c>
      <c r="F98" s="13" t="s">
        <v>23</v>
      </c>
      <c r="G98" s="13">
        <f>SUM(H98,I98)</f>
        <v>3680000</v>
      </c>
      <c r="H98" s="13">
        <v>3680000</v>
      </c>
      <c r="I98" s="13" t="s">
        <v>23</v>
      </c>
      <c r="J98" s="13">
        <f>SUM(K98,L98)</f>
        <v>0</v>
      </c>
      <c r="K98" s="13">
        <v>0</v>
      </c>
      <c r="L98" s="13" t="s">
        <v>23</v>
      </c>
    </row>
    <row r="99" spans="1:12" ht="39.75" customHeight="1">
      <c r="A99" s="10">
        <v>4600</v>
      </c>
      <c r="B99" s="11" t="s">
        <v>506</v>
      </c>
      <c r="C99" s="10" t="s">
        <v>368</v>
      </c>
      <c r="D99" s="13">
        <f>SUM(D101,D105,D111)</f>
        <v>10480000</v>
      </c>
      <c r="E99" s="13">
        <f>SUM(E101,E105,E111)</f>
        <v>10480000</v>
      </c>
      <c r="F99" s="13" t="s">
        <v>23</v>
      </c>
      <c r="G99" s="13">
        <f>SUM(G101,G105,G111)</f>
        <v>10655000</v>
      </c>
      <c r="H99" s="13">
        <f>SUM(H101,H105,H111)</f>
        <v>10655000</v>
      </c>
      <c r="I99" s="13" t="s">
        <v>23</v>
      </c>
      <c r="J99" s="13">
        <f>SUM(J101,J105,J111)</f>
        <v>5350000</v>
      </c>
      <c r="K99" s="13">
        <f>SUM(K101,K105,K111)</f>
        <v>5350000</v>
      </c>
      <c r="L99" s="13" t="s">
        <v>23</v>
      </c>
    </row>
    <row r="100" spans="1:12" ht="39.75" customHeight="1">
      <c r="A100" s="10"/>
      <c r="B100" s="11" t="s">
        <v>366</v>
      </c>
      <c r="C100" s="10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39.75" customHeight="1">
      <c r="A101" s="10">
        <v>4610</v>
      </c>
      <c r="B101" s="11" t="s">
        <v>507</v>
      </c>
      <c r="C101" s="10"/>
      <c r="D101" s="13">
        <f>SUM(D103:D104)</f>
        <v>0</v>
      </c>
      <c r="E101" s="13">
        <f>SUM(E103:E104)</f>
        <v>0</v>
      </c>
      <c r="F101" s="13" t="s">
        <v>23</v>
      </c>
      <c r="G101" s="13">
        <f>SUM(G103:G104)</f>
        <v>0</v>
      </c>
      <c r="H101" s="13">
        <f>SUM(H103:H104)</f>
        <v>0</v>
      </c>
      <c r="I101" s="13" t="s">
        <v>23</v>
      </c>
      <c r="J101" s="13">
        <f>SUM(J103:J104)</f>
        <v>0</v>
      </c>
      <c r="K101" s="13">
        <f>SUM(K103:K104)</f>
        <v>0</v>
      </c>
      <c r="L101" s="13" t="s">
        <v>23</v>
      </c>
    </row>
    <row r="102" spans="1:12" ht="39.75" customHeight="1">
      <c r="A102" s="10"/>
      <c r="B102" s="11" t="s">
        <v>366</v>
      </c>
      <c r="C102" s="10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39.75" customHeight="1">
      <c r="A103" s="10">
        <v>4610</v>
      </c>
      <c r="B103" s="11" t="s">
        <v>508</v>
      </c>
      <c r="C103" s="10" t="s">
        <v>509</v>
      </c>
      <c r="D103" s="13">
        <f>SUM(E103,F103)</f>
        <v>0</v>
      </c>
      <c r="E103" s="13">
        <v>0</v>
      </c>
      <c r="F103" s="13" t="s">
        <v>23</v>
      </c>
      <c r="G103" s="13">
        <f>SUM(H103,I103)</f>
        <v>0</v>
      </c>
      <c r="H103" s="13">
        <v>0</v>
      </c>
      <c r="I103" s="13" t="s">
        <v>23</v>
      </c>
      <c r="J103" s="13">
        <f>SUM(K103,L103)</f>
        <v>0</v>
      </c>
      <c r="K103" s="13">
        <v>0</v>
      </c>
      <c r="L103" s="13" t="s">
        <v>23</v>
      </c>
    </row>
    <row r="104" spans="1:12" ht="39.75" customHeight="1">
      <c r="A104" s="10">
        <v>4620</v>
      </c>
      <c r="B104" s="11" t="s">
        <v>510</v>
      </c>
      <c r="C104" s="10" t="s">
        <v>511</v>
      </c>
      <c r="D104" s="13">
        <f>SUM(E104,F104)</f>
        <v>0</v>
      </c>
      <c r="E104" s="13">
        <v>0</v>
      </c>
      <c r="F104" s="13" t="s">
        <v>23</v>
      </c>
      <c r="G104" s="13">
        <f>SUM(H104,I104)</f>
        <v>0</v>
      </c>
      <c r="H104" s="13">
        <v>0</v>
      </c>
      <c r="I104" s="13" t="s">
        <v>23</v>
      </c>
      <c r="J104" s="13">
        <f>SUM(K104,L104)</f>
        <v>0</v>
      </c>
      <c r="K104" s="13">
        <v>0</v>
      </c>
      <c r="L104" s="13" t="s">
        <v>23</v>
      </c>
    </row>
    <row r="105" spans="1:12" ht="39.75" customHeight="1">
      <c r="A105" s="10">
        <v>4630</v>
      </c>
      <c r="B105" s="11" t="s">
        <v>512</v>
      </c>
      <c r="C105" s="10" t="s">
        <v>368</v>
      </c>
      <c r="D105" s="13">
        <f>SUM(D107:D110)</f>
        <v>10480000</v>
      </c>
      <c r="E105" s="13">
        <f>SUM(E107:E110)</f>
        <v>10480000</v>
      </c>
      <c r="F105" s="13" t="s">
        <v>23</v>
      </c>
      <c r="G105" s="13">
        <f>SUM(G107:G110)</f>
        <v>10655000</v>
      </c>
      <c r="H105" s="13">
        <f>SUM(H107:H110)</f>
        <v>10655000</v>
      </c>
      <c r="I105" s="13" t="s">
        <v>23</v>
      </c>
      <c r="J105" s="13">
        <f>SUM(J107:J110)</f>
        <v>5350000</v>
      </c>
      <c r="K105" s="13">
        <f>SUM(K107:K110)</f>
        <v>5350000</v>
      </c>
      <c r="L105" s="13" t="s">
        <v>23</v>
      </c>
    </row>
    <row r="106" spans="1:12" ht="39.75" customHeight="1">
      <c r="A106" s="10"/>
      <c r="B106" s="11" t="s">
        <v>513</v>
      </c>
      <c r="C106" s="10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39.75" customHeight="1">
      <c r="A107" s="10">
        <v>4631</v>
      </c>
      <c r="B107" s="11" t="s">
        <v>514</v>
      </c>
      <c r="C107" s="10" t="s">
        <v>515</v>
      </c>
      <c r="D107" s="13">
        <f>SUM(E107,F107)</f>
        <v>0</v>
      </c>
      <c r="E107" s="13">
        <v>0</v>
      </c>
      <c r="F107" s="13" t="s">
        <v>23</v>
      </c>
      <c r="G107" s="13">
        <f>SUM(H107,I107)</f>
        <v>0</v>
      </c>
      <c r="H107" s="13">
        <v>0</v>
      </c>
      <c r="I107" s="13" t="s">
        <v>23</v>
      </c>
      <c r="J107" s="13">
        <f>SUM(K107,L107)</f>
        <v>0</v>
      </c>
      <c r="K107" s="13">
        <v>0</v>
      </c>
      <c r="L107" s="13" t="s">
        <v>23</v>
      </c>
    </row>
    <row r="108" spans="1:12" ht="39.75" customHeight="1">
      <c r="A108" s="10">
        <v>4632</v>
      </c>
      <c r="B108" s="11" t="s">
        <v>516</v>
      </c>
      <c r="C108" s="10" t="s">
        <v>517</v>
      </c>
      <c r="D108" s="13">
        <f>SUM(E108,F108)</f>
        <v>0</v>
      </c>
      <c r="E108" s="13">
        <v>0</v>
      </c>
      <c r="F108" s="13" t="s">
        <v>23</v>
      </c>
      <c r="G108" s="13">
        <f>SUM(H108,I108)</f>
        <v>0</v>
      </c>
      <c r="H108" s="13">
        <v>0</v>
      </c>
      <c r="I108" s="13" t="s">
        <v>23</v>
      </c>
      <c r="J108" s="13">
        <f>SUM(K108,L108)</f>
        <v>0</v>
      </c>
      <c r="K108" s="13">
        <v>0</v>
      </c>
      <c r="L108" s="13" t="s">
        <v>23</v>
      </c>
    </row>
    <row r="109" spans="1:12" ht="39.75" customHeight="1">
      <c r="A109" s="10">
        <v>4633</v>
      </c>
      <c r="B109" s="11" t="s">
        <v>518</v>
      </c>
      <c r="C109" s="10" t="s">
        <v>519</v>
      </c>
      <c r="D109" s="13">
        <f>SUM(E109,F109)</f>
        <v>0</v>
      </c>
      <c r="E109" s="13">
        <v>0</v>
      </c>
      <c r="F109" s="13" t="s">
        <v>23</v>
      </c>
      <c r="G109" s="13">
        <f>SUM(H109,I109)</f>
        <v>0</v>
      </c>
      <c r="H109" s="13">
        <v>0</v>
      </c>
      <c r="I109" s="13" t="s">
        <v>23</v>
      </c>
      <c r="J109" s="13">
        <f>SUM(K109,L109)</f>
        <v>0</v>
      </c>
      <c r="K109" s="13">
        <v>0</v>
      </c>
      <c r="L109" s="13" t="s">
        <v>23</v>
      </c>
    </row>
    <row r="110" spans="1:12" ht="39.75" customHeight="1">
      <c r="A110" s="10">
        <v>4634</v>
      </c>
      <c r="B110" s="11" t="s">
        <v>520</v>
      </c>
      <c r="C110" s="10" t="s">
        <v>521</v>
      </c>
      <c r="D110" s="13">
        <f>SUM(E110,F110)</f>
        <v>10480000</v>
      </c>
      <c r="E110" s="13">
        <v>10480000</v>
      </c>
      <c r="F110" s="13" t="s">
        <v>23</v>
      </c>
      <c r="G110" s="13">
        <f>SUM(H110,I110)</f>
        <v>10655000</v>
      </c>
      <c r="H110" s="13">
        <v>10655000</v>
      </c>
      <c r="I110" s="13" t="s">
        <v>23</v>
      </c>
      <c r="J110" s="13">
        <f>SUM(K110,L110)</f>
        <v>5350000</v>
      </c>
      <c r="K110" s="13">
        <v>5350000</v>
      </c>
      <c r="L110" s="13" t="s">
        <v>23</v>
      </c>
    </row>
    <row r="111" spans="1:12" ht="39.75" customHeight="1">
      <c r="A111" s="10">
        <v>4640</v>
      </c>
      <c r="B111" s="11" t="s">
        <v>522</v>
      </c>
      <c r="C111" s="10" t="s">
        <v>368</v>
      </c>
      <c r="D111" s="13">
        <f>SUM(D112)</f>
        <v>0</v>
      </c>
      <c r="E111" s="13">
        <f>SUM(E112)</f>
        <v>0</v>
      </c>
      <c r="F111" s="13" t="s">
        <v>23</v>
      </c>
      <c r="G111" s="13">
        <f>SUM(G112)</f>
        <v>0</v>
      </c>
      <c r="H111" s="13">
        <f>SUM(H112)</f>
        <v>0</v>
      </c>
      <c r="I111" s="13" t="s">
        <v>23</v>
      </c>
      <c r="J111" s="13">
        <f>SUM(J112)</f>
        <v>0</v>
      </c>
      <c r="K111" s="13">
        <f>SUM(K112)</f>
        <v>0</v>
      </c>
      <c r="L111" s="13" t="s">
        <v>23</v>
      </c>
    </row>
    <row r="112" spans="1:12" ht="39.75" customHeight="1">
      <c r="A112" s="10">
        <v>4641</v>
      </c>
      <c r="B112" s="11" t="s">
        <v>523</v>
      </c>
      <c r="C112" s="10" t="s">
        <v>524</v>
      </c>
      <c r="D112" s="13">
        <f>SUM(E112,F112)</f>
        <v>0</v>
      </c>
      <c r="E112" s="13">
        <v>0</v>
      </c>
      <c r="F112" s="13" t="s">
        <v>23</v>
      </c>
      <c r="G112" s="13">
        <f>SUM(H112,I112)</f>
        <v>0</v>
      </c>
      <c r="H112" s="13">
        <v>0</v>
      </c>
      <c r="I112" s="13" t="s">
        <v>23</v>
      </c>
      <c r="J112" s="13">
        <f>SUM(K112,L112)</f>
        <v>0</v>
      </c>
      <c r="K112" s="13">
        <v>0</v>
      </c>
      <c r="L112" s="13" t="s">
        <v>23</v>
      </c>
    </row>
    <row r="113" spans="1:12" ht="39.75" customHeight="1">
      <c r="A113" s="10">
        <v>4700</v>
      </c>
      <c r="B113" s="11" t="s">
        <v>525</v>
      </c>
      <c r="C113" s="10" t="s">
        <v>368</v>
      </c>
      <c r="D113" s="13">
        <f>SUM(D114,D117,D122,D124,D127,D129,D131)</f>
        <v>51400000</v>
      </c>
      <c r="E113" s="13">
        <f>SUM(E114,E117,E122,E124,E127,E129,E131)</f>
        <v>51400000</v>
      </c>
      <c r="F113" s="13">
        <f>SUM(F114,F117,F122,F124,F127,F129,F131)</f>
        <v>0</v>
      </c>
      <c r="G113" s="13">
        <f>SUM(G114,G117,G122,G124,G127,G129,G131)</f>
        <v>39322160</v>
      </c>
      <c r="H113" s="13">
        <f>SUM(H114,H117,H122,H124,H127,H129,H131)</f>
        <v>39322160</v>
      </c>
      <c r="I113" s="13">
        <f>SUM(I114,I117,I122,I124,I127,I129,I131)</f>
        <v>0</v>
      </c>
      <c r="J113" s="13">
        <f>SUM(J114,J117,J122,J124,J127,J129,J131)</f>
        <v>1513680</v>
      </c>
      <c r="K113" s="13">
        <f>SUM(K114,K117,K122,K124,K127,K129,K131)</f>
        <v>1513680</v>
      </c>
      <c r="L113" s="13">
        <f>SUM(L114,L117,L122,L124,L127,L129,L131)</f>
        <v>0</v>
      </c>
    </row>
    <row r="114" spans="1:12" ht="39.75" customHeight="1">
      <c r="A114" s="10">
        <v>4710</v>
      </c>
      <c r="B114" s="11" t="s">
        <v>526</v>
      </c>
      <c r="C114" s="10" t="s">
        <v>368</v>
      </c>
      <c r="D114" s="13">
        <f>SUM(D115:D116)</f>
        <v>700000</v>
      </c>
      <c r="E114" s="13">
        <f>SUM(E115:E116)</f>
        <v>700000</v>
      </c>
      <c r="F114" s="13" t="s">
        <v>23</v>
      </c>
      <c r="G114" s="13">
        <f>SUM(G115:G116)</f>
        <v>1400000</v>
      </c>
      <c r="H114" s="13">
        <f>SUM(H115:H116)</f>
        <v>1400000</v>
      </c>
      <c r="I114" s="13" t="s">
        <v>23</v>
      </c>
      <c r="J114" s="13">
        <f>SUM(J115:J116)</f>
        <v>616000</v>
      </c>
      <c r="K114" s="13">
        <f>SUM(K115:K116)</f>
        <v>616000</v>
      </c>
      <c r="L114" s="13" t="s">
        <v>23</v>
      </c>
    </row>
    <row r="115" spans="1:12" ht="39.75" customHeight="1">
      <c r="A115" s="10">
        <v>4711</v>
      </c>
      <c r="B115" s="11" t="s">
        <v>527</v>
      </c>
      <c r="C115" s="10" t="s">
        <v>528</v>
      </c>
      <c r="D115" s="13">
        <f>SUM(E115,F115)</f>
        <v>0</v>
      </c>
      <c r="E115" s="13">
        <v>0</v>
      </c>
      <c r="F115" s="13" t="s">
        <v>23</v>
      </c>
      <c r="G115" s="13">
        <f>SUM(H115,I115)</f>
        <v>0</v>
      </c>
      <c r="H115" s="13">
        <v>0</v>
      </c>
      <c r="I115" s="13" t="s">
        <v>23</v>
      </c>
      <c r="J115" s="13">
        <f>SUM(K115,L115)</f>
        <v>0</v>
      </c>
      <c r="K115" s="13">
        <v>0</v>
      </c>
      <c r="L115" s="13" t="s">
        <v>23</v>
      </c>
    </row>
    <row r="116" spans="1:12" ht="39.75" customHeight="1">
      <c r="A116" s="10">
        <v>4712</v>
      </c>
      <c r="B116" s="11" t="s">
        <v>529</v>
      </c>
      <c r="C116" s="10" t="s">
        <v>530</v>
      </c>
      <c r="D116" s="13">
        <f>SUM(E116,F116)</f>
        <v>700000</v>
      </c>
      <c r="E116" s="13">
        <v>700000</v>
      </c>
      <c r="F116" s="13" t="s">
        <v>23</v>
      </c>
      <c r="G116" s="13">
        <f>SUM(H116,I116)</f>
        <v>1400000</v>
      </c>
      <c r="H116" s="13">
        <v>1400000</v>
      </c>
      <c r="I116" s="13" t="s">
        <v>23</v>
      </c>
      <c r="J116" s="13">
        <f>SUM(K116,L116)</f>
        <v>616000</v>
      </c>
      <c r="K116" s="13">
        <v>616000</v>
      </c>
      <c r="L116" s="13" t="s">
        <v>23</v>
      </c>
    </row>
    <row r="117" spans="1:12" ht="39.75" customHeight="1">
      <c r="A117" s="10">
        <v>4720</v>
      </c>
      <c r="B117" s="11" t="s">
        <v>531</v>
      </c>
      <c r="C117" s="10" t="s">
        <v>368</v>
      </c>
      <c r="D117" s="13">
        <f>SUM(D118:D121)</f>
        <v>4000000</v>
      </c>
      <c r="E117" s="13">
        <f>SUM(E118:E121)</f>
        <v>4000000</v>
      </c>
      <c r="F117" s="13" t="s">
        <v>23</v>
      </c>
      <c r="G117" s="13">
        <f>SUM(G118:G121)</f>
        <v>4000000</v>
      </c>
      <c r="H117" s="13">
        <f>SUM(H118:H121)</f>
        <v>4000000</v>
      </c>
      <c r="I117" s="13" t="s">
        <v>23</v>
      </c>
      <c r="J117" s="13">
        <f>SUM(J118:J121)</f>
        <v>897680</v>
      </c>
      <c r="K117" s="13">
        <f>SUM(K118:K121)</f>
        <v>897680</v>
      </c>
      <c r="L117" s="13" t="s">
        <v>23</v>
      </c>
    </row>
    <row r="118" spans="1:12" ht="39.75" customHeight="1">
      <c r="A118" s="10">
        <v>4721</v>
      </c>
      <c r="B118" s="11" t="s">
        <v>532</v>
      </c>
      <c r="C118" s="10" t="s">
        <v>533</v>
      </c>
      <c r="D118" s="13">
        <f>SUM(E118,F118)</f>
        <v>0</v>
      </c>
      <c r="E118" s="13">
        <v>0</v>
      </c>
      <c r="F118" s="13" t="s">
        <v>23</v>
      </c>
      <c r="G118" s="13">
        <f>SUM(H118,I118)</f>
        <v>0</v>
      </c>
      <c r="H118" s="13">
        <v>0</v>
      </c>
      <c r="I118" s="13" t="s">
        <v>23</v>
      </c>
      <c r="J118" s="13">
        <f>SUM(K118,L118)</f>
        <v>0</v>
      </c>
      <c r="K118" s="13">
        <v>0</v>
      </c>
      <c r="L118" s="13" t="s">
        <v>23</v>
      </c>
    </row>
    <row r="119" spans="1:12" ht="39.75" customHeight="1">
      <c r="A119" s="10">
        <v>4722</v>
      </c>
      <c r="B119" s="11" t="s">
        <v>534</v>
      </c>
      <c r="C119" s="10" t="s">
        <v>535</v>
      </c>
      <c r="D119" s="13">
        <f>SUM(E119,F119)</f>
        <v>0</v>
      </c>
      <c r="E119" s="13">
        <v>0</v>
      </c>
      <c r="F119" s="13" t="s">
        <v>23</v>
      </c>
      <c r="G119" s="13">
        <f>SUM(H119,I119)</f>
        <v>0</v>
      </c>
      <c r="H119" s="13">
        <v>0</v>
      </c>
      <c r="I119" s="13" t="s">
        <v>23</v>
      </c>
      <c r="J119" s="13">
        <f>SUM(K119,L119)</f>
        <v>0</v>
      </c>
      <c r="K119" s="13">
        <v>0</v>
      </c>
      <c r="L119" s="13" t="s">
        <v>23</v>
      </c>
    </row>
    <row r="120" spans="1:12" ht="39.75" customHeight="1">
      <c r="A120" s="10">
        <v>4723</v>
      </c>
      <c r="B120" s="11" t="s">
        <v>536</v>
      </c>
      <c r="C120" s="10" t="s">
        <v>537</v>
      </c>
      <c r="D120" s="13">
        <f>SUM(E120,F120)</f>
        <v>4000000</v>
      </c>
      <c r="E120" s="13">
        <v>4000000</v>
      </c>
      <c r="F120" s="13" t="s">
        <v>23</v>
      </c>
      <c r="G120" s="13">
        <f>SUM(H120,I120)</f>
        <v>4000000</v>
      </c>
      <c r="H120" s="13">
        <v>4000000</v>
      </c>
      <c r="I120" s="13" t="s">
        <v>23</v>
      </c>
      <c r="J120" s="13">
        <f>SUM(K120,L120)</f>
        <v>897680</v>
      </c>
      <c r="K120" s="13">
        <v>897680</v>
      </c>
      <c r="L120" s="13" t="s">
        <v>23</v>
      </c>
    </row>
    <row r="121" spans="1:12" ht="39.75" customHeight="1">
      <c r="A121" s="10">
        <v>4724</v>
      </c>
      <c r="B121" s="11" t="s">
        <v>538</v>
      </c>
      <c r="C121" s="10" t="s">
        <v>539</v>
      </c>
      <c r="D121" s="13">
        <f>SUM(E121,F121)</f>
        <v>0</v>
      </c>
      <c r="E121" s="13">
        <v>0</v>
      </c>
      <c r="F121" s="13" t="s">
        <v>23</v>
      </c>
      <c r="G121" s="13">
        <f>SUM(H121,I121)</f>
        <v>0</v>
      </c>
      <c r="H121" s="13">
        <v>0</v>
      </c>
      <c r="I121" s="13" t="s">
        <v>23</v>
      </c>
      <c r="J121" s="13">
        <f>SUM(K121,L121)</f>
        <v>0</v>
      </c>
      <c r="K121" s="13">
        <v>0</v>
      </c>
      <c r="L121" s="13" t="s">
        <v>23</v>
      </c>
    </row>
    <row r="122" spans="1:12" ht="39.75" customHeight="1">
      <c r="A122" s="10">
        <v>4730</v>
      </c>
      <c r="B122" s="11" t="s">
        <v>540</v>
      </c>
      <c r="C122" s="10" t="s">
        <v>368</v>
      </c>
      <c r="D122" s="13">
        <f>SUM(D123)</f>
        <v>0</v>
      </c>
      <c r="E122" s="13">
        <f>SUM(E123)</f>
        <v>0</v>
      </c>
      <c r="F122" s="13" t="s">
        <v>23</v>
      </c>
      <c r="G122" s="13">
        <f>SUM(G123)</f>
        <v>0</v>
      </c>
      <c r="H122" s="13">
        <f>SUM(H123)</f>
        <v>0</v>
      </c>
      <c r="I122" s="13" t="s">
        <v>23</v>
      </c>
      <c r="J122" s="13">
        <f>SUM(J123)</f>
        <v>0</v>
      </c>
      <c r="K122" s="13">
        <f>SUM(K123)</f>
        <v>0</v>
      </c>
      <c r="L122" s="13" t="s">
        <v>23</v>
      </c>
    </row>
    <row r="123" spans="1:12" ht="39.75" customHeight="1">
      <c r="A123" s="10">
        <v>4731</v>
      </c>
      <c r="B123" s="11" t="s">
        <v>541</v>
      </c>
      <c r="C123" s="10" t="s">
        <v>542</v>
      </c>
      <c r="D123" s="13">
        <f>SUM(E123,F123)</f>
        <v>0</v>
      </c>
      <c r="E123" s="13">
        <v>0</v>
      </c>
      <c r="F123" s="13" t="s">
        <v>23</v>
      </c>
      <c r="G123" s="13">
        <f>SUM(H123,I123)</f>
        <v>0</v>
      </c>
      <c r="H123" s="13">
        <v>0</v>
      </c>
      <c r="I123" s="13" t="s">
        <v>23</v>
      </c>
      <c r="J123" s="13">
        <f>SUM(K123,L123)</f>
        <v>0</v>
      </c>
      <c r="K123" s="13">
        <v>0</v>
      </c>
      <c r="L123" s="13" t="s">
        <v>23</v>
      </c>
    </row>
    <row r="124" spans="1:12" ht="39.75" customHeight="1">
      <c r="A124" s="10">
        <v>4740</v>
      </c>
      <c r="B124" s="11" t="s">
        <v>543</v>
      </c>
      <c r="C124" s="10" t="s">
        <v>368</v>
      </c>
      <c r="D124" s="13">
        <f>SUM(D125:D126)</f>
        <v>0</v>
      </c>
      <c r="E124" s="13">
        <f>SUM(E125:E126)</f>
        <v>0</v>
      </c>
      <c r="F124" s="13" t="s">
        <v>23</v>
      </c>
      <c r="G124" s="13">
        <f>SUM(G125:G126)</f>
        <v>0</v>
      </c>
      <c r="H124" s="13">
        <f>SUM(H125:H126)</f>
        <v>0</v>
      </c>
      <c r="I124" s="13" t="s">
        <v>23</v>
      </c>
      <c r="J124" s="13">
        <f>SUM(J125:J126)</f>
        <v>0</v>
      </c>
      <c r="K124" s="13">
        <f>SUM(K125:K126)</f>
        <v>0</v>
      </c>
      <c r="L124" s="13" t="s">
        <v>23</v>
      </c>
    </row>
    <row r="125" spans="1:12" ht="39.75" customHeight="1">
      <c r="A125" s="10">
        <v>4741</v>
      </c>
      <c r="B125" s="11" t="s">
        <v>544</v>
      </c>
      <c r="C125" s="10" t="s">
        <v>545</v>
      </c>
      <c r="D125" s="13">
        <f>SUM(E125,F125)</f>
        <v>0</v>
      </c>
      <c r="E125" s="13">
        <v>0</v>
      </c>
      <c r="F125" s="13" t="s">
        <v>23</v>
      </c>
      <c r="G125" s="13">
        <f>SUM(H125,I125)</f>
        <v>0</v>
      </c>
      <c r="H125" s="13">
        <v>0</v>
      </c>
      <c r="I125" s="13" t="s">
        <v>23</v>
      </c>
      <c r="J125" s="13">
        <f>SUM(K125,L125)</f>
        <v>0</v>
      </c>
      <c r="K125" s="13">
        <v>0</v>
      </c>
      <c r="L125" s="13" t="s">
        <v>23</v>
      </c>
    </row>
    <row r="126" spans="1:12" ht="39.75" customHeight="1">
      <c r="A126" s="10">
        <v>4742</v>
      </c>
      <c r="B126" s="11" t="s">
        <v>546</v>
      </c>
      <c r="C126" s="10" t="s">
        <v>547</v>
      </c>
      <c r="D126" s="13">
        <f>SUM(E126,F126)</f>
        <v>0</v>
      </c>
      <c r="E126" s="13">
        <v>0</v>
      </c>
      <c r="F126" s="13" t="s">
        <v>23</v>
      </c>
      <c r="G126" s="13">
        <f>SUM(H126,I126)</f>
        <v>0</v>
      </c>
      <c r="H126" s="13">
        <v>0</v>
      </c>
      <c r="I126" s="13" t="s">
        <v>23</v>
      </c>
      <c r="J126" s="13">
        <f>SUM(K126,L126)</f>
        <v>0</v>
      </c>
      <c r="K126" s="13">
        <v>0</v>
      </c>
      <c r="L126" s="13" t="s">
        <v>23</v>
      </c>
    </row>
    <row r="127" spans="1:12" ht="39.75" customHeight="1">
      <c r="A127" s="10">
        <v>4750</v>
      </c>
      <c r="B127" s="11" t="s">
        <v>548</v>
      </c>
      <c r="C127" s="10" t="s">
        <v>368</v>
      </c>
      <c r="D127" s="13">
        <f>SUM(D128)</f>
        <v>0</v>
      </c>
      <c r="E127" s="13">
        <f>SUM(E128)</f>
        <v>0</v>
      </c>
      <c r="F127" s="13" t="s">
        <v>23</v>
      </c>
      <c r="G127" s="13">
        <f>SUM(G128)</f>
        <v>0</v>
      </c>
      <c r="H127" s="13">
        <f>SUM(H128)</f>
        <v>0</v>
      </c>
      <c r="I127" s="13" t="s">
        <v>23</v>
      </c>
      <c r="J127" s="13">
        <f>SUM(J128)</f>
        <v>0</v>
      </c>
      <c r="K127" s="13">
        <f>SUM(K128)</f>
        <v>0</v>
      </c>
      <c r="L127" s="13" t="s">
        <v>23</v>
      </c>
    </row>
    <row r="128" spans="1:12" ht="39.75" customHeight="1">
      <c r="A128" s="10">
        <v>4751</v>
      </c>
      <c r="B128" s="11" t="s">
        <v>549</v>
      </c>
      <c r="C128" s="10" t="s">
        <v>550</v>
      </c>
      <c r="D128" s="13">
        <f>SUM(E128,F128)</f>
        <v>0</v>
      </c>
      <c r="E128" s="13">
        <v>0</v>
      </c>
      <c r="F128" s="13" t="s">
        <v>23</v>
      </c>
      <c r="G128" s="13">
        <f>SUM(H128,I128)</f>
        <v>0</v>
      </c>
      <c r="H128" s="13">
        <v>0</v>
      </c>
      <c r="I128" s="13" t="s">
        <v>23</v>
      </c>
      <c r="J128" s="13">
        <f>SUM(K128,L128)</f>
        <v>0</v>
      </c>
      <c r="K128" s="13">
        <v>0</v>
      </c>
      <c r="L128" s="13" t="s">
        <v>23</v>
      </c>
    </row>
    <row r="129" spans="1:12" ht="39.75" customHeight="1">
      <c r="A129" s="10">
        <v>4760</v>
      </c>
      <c r="B129" s="11" t="s">
        <v>551</v>
      </c>
      <c r="C129" s="10" t="s">
        <v>368</v>
      </c>
      <c r="D129" s="13">
        <f>SUM(D130)</f>
        <v>0</v>
      </c>
      <c r="E129" s="13">
        <f>SUM(E130)</f>
        <v>0</v>
      </c>
      <c r="F129" s="13" t="s">
        <v>23</v>
      </c>
      <c r="G129" s="13">
        <f>SUM(G130)</f>
        <v>0</v>
      </c>
      <c r="H129" s="13">
        <f>SUM(H130)</f>
        <v>0</v>
      </c>
      <c r="I129" s="13" t="s">
        <v>23</v>
      </c>
      <c r="J129" s="13">
        <f>SUM(J130)</f>
        <v>0</v>
      </c>
      <c r="K129" s="13">
        <f>SUM(K130)</f>
        <v>0</v>
      </c>
      <c r="L129" s="13" t="s">
        <v>23</v>
      </c>
    </row>
    <row r="130" spans="1:12" ht="39.75" customHeight="1">
      <c r="A130" s="10">
        <v>4761</v>
      </c>
      <c r="B130" s="11" t="s">
        <v>552</v>
      </c>
      <c r="C130" s="10" t="s">
        <v>553</v>
      </c>
      <c r="D130" s="13">
        <f>SUM(E130,F130)</f>
        <v>0</v>
      </c>
      <c r="E130" s="13">
        <v>0</v>
      </c>
      <c r="F130" s="13" t="s">
        <v>23</v>
      </c>
      <c r="G130" s="13">
        <f>SUM(H130,I130)</f>
        <v>0</v>
      </c>
      <c r="H130" s="13">
        <v>0</v>
      </c>
      <c r="I130" s="13" t="s">
        <v>23</v>
      </c>
      <c r="J130" s="13">
        <f>SUM(K130,L130)</f>
        <v>0</v>
      </c>
      <c r="K130" s="13">
        <v>0</v>
      </c>
      <c r="L130" s="13" t="s">
        <v>23</v>
      </c>
    </row>
    <row r="131" spans="1:12" ht="39.75" customHeight="1">
      <c r="A131" s="10">
        <v>4770</v>
      </c>
      <c r="B131" s="11" t="s">
        <v>554</v>
      </c>
      <c r="C131" s="10" t="s">
        <v>368</v>
      </c>
      <c r="D131" s="13">
        <f aca="true" t="shared" si="9" ref="D131:L131">SUM(D132)</f>
        <v>46700000</v>
      </c>
      <c r="E131" s="13">
        <f t="shared" si="9"/>
        <v>46700000</v>
      </c>
      <c r="F131" s="13">
        <f t="shared" si="9"/>
        <v>0</v>
      </c>
      <c r="G131" s="13">
        <f t="shared" si="9"/>
        <v>33922160</v>
      </c>
      <c r="H131" s="13">
        <f t="shared" si="9"/>
        <v>33922160</v>
      </c>
      <c r="I131" s="13">
        <f t="shared" si="9"/>
        <v>0</v>
      </c>
      <c r="J131" s="13">
        <f t="shared" si="9"/>
        <v>0</v>
      </c>
      <c r="K131" s="13">
        <f t="shared" si="9"/>
        <v>0</v>
      </c>
      <c r="L131" s="13">
        <f t="shared" si="9"/>
        <v>0</v>
      </c>
    </row>
    <row r="132" spans="1:12" ht="39.75" customHeight="1">
      <c r="A132" s="10">
        <v>4771</v>
      </c>
      <c r="B132" s="11" t="s">
        <v>555</v>
      </c>
      <c r="C132" s="10" t="s">
        <v>556</v>
      </c>
      <c r="D132" s="13">
        <v>46700000</v>
      </c>
      <c r="E132" s="13">
        <v>46700000</v>
      </c>
      <c r="F132" s="13">
        <v>0</v>
      </c>
      <c r="G132" s="13">
        <v>33922160</v>
      </c>
      <c r="H132" s="13">
        <v>33922160</v>
      </c>
      <c r="I132" s="13">
        <v>0</v>
      </c>
      <c r="J132" s="13">
        <v>0</v>
      </c>
      <c r="K132" s="13">
        <v>0</v>
      </c>
      <c r="L132" s="13">
        <v>0</v>
      </c>
    </row>
    <row r="133" spans="1:12" ht="39.75" customHeight="1">
      <c r="A133" s="10">
        <v>4772</v>
      </c>
      <c r="B133" s="11" t="s">
        <v>557</v>
      </c>
      <c r="C133" s="10" t="s">
        <v>368</v>
      </c>
      <c r="D133" s="13">
        <f>SUM(E133,F133)</f>
        <v>0</v>
      </c>
      <c r="E133" s="13">
        <v>0</v>
      </c>
      <c r="F133" s="13" t="s">
        <v>23</v>
      </c>
      <c r="G133" s="13">
        <f>SUM(H133,I133)</f>
        <v>0</v>
      </c>
      <c r="H133" s="13">
        <v>0</v>
      </c>
      <c r="I133" s="13" t="s">
        <v>23</v>
      </c>
      <c r="J133" s="13">
        <f>SUM(K133,L133)</f>
        <v>0</v>
      </c>
      <c r="K133" s="13">
        <v>0</v>
      </c>
      <c r="L133" s="13" t="s">
        <v>23</v>
      </c>
    </row>
    <row r="134" spans="1:12" ht="39.75" customHeight="1">
      <c r="A134" s="10">
        <v>5000</v>
      </c>
      <c r="B134" s="11" t="s">
        <v>558</v>
      </c>
      <c r="C134" s="10" t="s">
        <v>368</v>
      </c>
      <c r="D134" s="13">
        <f>SUM(D135,D149,D155,D157)</f>
        <v>501869057.3</v>
      </c>
      <c r="E134" s="13" t="s">
        <v>23</v>
      </c>
      <c r="F134" s="13">
        <f>SUM(F135,F149,F155,F157)</f>
        <v>501869057.3</v>
      </c>
      <c r="G134" s="13">
        <f>SUM(G135,G149,G155,G157)</f>
        <v>501869057.3</v>
      </c>
      <c r="H134" s="13" t="s">
        <v>23</v>
      </c>
      <c r="I134" s="13">
        <f>SUM(I135,I149,I155,I157)</f>
        <v>501869057.3</v>
      </c>
      <c r="J134" s="13">
        <f>SUM(J135,J149,J155,J157)</f>
        <v>34840487</v>
      </c>
      <c r="K134" s="13" t="s">
        <v>23</v>
      </c>
      <c r="L134" s="13">
        <f>SUM(L135,L149,L155,L157)</f>
        <v>34840487</v>
      </c>
    </row>
    <row r="135" spans="1:12" ht="39.75" customHeight="1">
      <c r="A135" s="10">
        <v>5100</v>
      </c>
      <c r="B135" s="11" t="s">
        <v>559</v>
      </c>
      <c r="C135" s="10" t="s">
        <v>368</v>
      </c>
      <c r="D135" s="13">
        <f>SUM(D136,D140,D144)</f>
        <v>501869057.3</v>
      </c>
      <c r="E135" s="13" t="s">
        <v>23</v>
      </c>
      <c r="F135" s="13">
        <f>SUM(F136,F140,F144)</f>
        <v>501869057.3</v>
      </c>
      <c r="G135" s="13">
        <f>SUM(G136,G140,G144)</f>
        <v>501869057.3</v>
      </c>
      <c r="H135" s="13" t="s">
        <v>23</v>
      </c>
      <c r="I135" s="13">
        <f>SUM(I136,I140,I144)</f>
        <v>501869057.3</v>
      </c>
      <c r="J135" s="13">
        <f>SUM(J136,J140,J144)</f>
        <v>34840487</v>
      </c>
      <c r="K135" s="13" t="s">
        <v>23</v>
      </c>
      <c r="L135" s="13">
        <f>SUM(L136,L140,L144)</f>
        <v>34840487</v>
      </c>
    </row>
    <row r="136" spans="1:12" ht="39.75" customHeight="1">
      <c r="A136" s="10">
        <v>5110</v>
      </c>
      <c r="B136" s="11" t="s">
        <v>560</v>
      </c>
      <c r="C136" s="10" t="s">
        <v>368</v>
      </c>
      <c r="D136" s="13">
        <f>SUM(D137:D139)</f>
        <v>468369057.3</v>
      </c>
      <c r="E136" s="13" t="s">
        <v>23</v>
      </c>
      <c r="F136" s="13">
        <f>SUM(F137:F139)</f>
        <v>468369057.3</v>
      </c>
      <c r="G136" s="13">
        <f>SUM(G137:G139)</f>
        <v>462369057.3</v>
      </c>
      <c r="H136" s="13" t="s">
        <v>23</v>
      </c>
      <c r="I136" s="13">
        <f>SUM(I137:I139)</f>
        <v>462369057.3</v>
      </c>
      <c r="J136" s="13">
        <f>SUM(J137:J139)</f>
        <v>31938211</v>
      </c>
      <c r="K136" s="13" t="s">
        <v>23</v>
      </c>
      <c r="L136" s="13">
        <f>SUM(L137:L139)</f>
        <v>31938211</v>
      </c>
    </row>
    <row r="137" spans="1:12" ht="39.75" customHeight="1">
      <c r="A137" s="10">
        <v>5111</v>
      </c>
      <c r="B137" s="11" t="s">
        <v>561</v>
      </c>
      <c r="C137" s="10" t="s">
        <v>562</v>
      </c>
      <c r="D137" s="13">
        <f>SUM(E137,F137)</f>
        <v>0</v>
      </c>
      <c r="E137" s="13" t="s">
        <v>23</v>
      </c>
      <c r="F137" s="13">
        <v>0</v>
      </c>
      <c r="G137" s="13">
        <f>SUM(H137,I137)</f>
        <v>0</v>
      </c>
      <c r="H137" s="13" t="s">
        <v>23</v>
      </c>
      <c r="I137" s="13">
        <v>0</v>
      </c>
      <c r="J137" s="13">
        <f>SUM(K137,L137)</f>
        <v>0</v>
      </c>
      <c r="K137" s="13" t="s">
        <v>23</v>
      </c>
      <c r="L137" s="13">
        <v>0</v>
      </c>
    </row>
    <row r="138" spans="1:12" ht="39.75" customHeight="1">
      <c r="A138" s="10">
        <v>5112</v>
      </c>
      <c r="B138" s="11" t="s">
        <v>563</v>
      </c>
      <c r="C138" s="10" t="s">
        <v>564</v>
      </c>
      <c r="D138" s="13">
        <f>SUM(E138,F138)</f>
        <v>20000000</v>
      </c>
      <c r="E138" s="13" t="s">
        <v>23</v>
      </c>
      <c r="F138" s="13">
        <v>20000000</v>
      </c>
      <c r="G138" s="13">
        <f>SUM(H138,I138)</f>
        <v>20000000</v>
      </c>
      <c r="H138" s="13" t="s">
        <v>23</v>
      </c>
      <c r="I138" s="13">
        <v>20000000</v>
      </c>
      <c r="J138" s="13">
        <f>SUM(K138,L138)</f>
        <v>0</v>
      </c>
      <c r="K138" s="13" t="s">
        <v>23</v>
      </c>
      <c r="L138" s="13">
        <v>0</v>
      </c>
    </row>
    <row r="139" spans="1:12" ht="39.75" customHeight="1">
      <c r="A139" s="10">
        <v>5113</v>
      </c>
      <c r="B139" s="11" t="s">
        <v>565</v>
      </c>
      <c r="C139" s="10" t="s">
        <v>566</v>
      </c>
      <c r="D139" s="13">
        <f>SUM(E139,F139)</f>
        <v>448369057.3</v>
      </c>
      <c r="E139" s="13" t="s">
        <v>23</v>
      </c>
      <c r="F139" s="13">
        <v>448369057.3</v>
      </c>
      <c r="G139" s="13">
        <f>SUM(H139,I139)</f>
        <v>442369057.3</v>
      </c>
      <c r="H139" s="13" t="s">
        <v>23</v>
      </c>
      <c r="I139" s="13">
        <v>442369057.3</v>
      </c>
      <c r="J139" s="13">
        <f>SUM(K139,L139)</f>
        <v>31938211</v>
      </c>
      <c r="K139" s="13" t="s">
        <v>23</v>
      </c>
      <c r="L139" s="13">
        <v>31938211</v>
      </c>
    </row>
    <row r="140" spans="1:12" ht="39.75" customHeight="1">
      <c r="A140" s="10">
        <v>5120</v>
      </c>
      <c r="B140" s="11" t="s">
        <v>567</v>
      </c>
      <c r="C140" s="10" t="s">
        <v>368</v>
      </c>
      <c r="D140" s="13">
        <f>SUM(D141:D143)</f>
        <v>17000000</v>
      </c>
      <c r="E140" s="13" t="s">
        <v>23</v>
      </c>
      <c r="F140" s="13">
        <f>SUM(F141:F143)</f>
        <v>17000000</v>
      </c>
      <c r="G140" s="13">
        <f>SUM(G141:G143)</f>
        <v>14200000</v>
      </c>
      <c r="H140" s="13" t="s">
        <v>23</v>
      </c>
      <c r="I140" s="13">
        <f>SUM(I141:I143)</f>
        <v>14200000</v>
      </c>
      <c r="J140" s="13">
        <f>SUM(J141:J143)</f>
        <v>912276</v>
      </c>
      <c r="K140" s="13" t="s">
        <v>23</v>
      </c>
      <c r="L140" s="13">
        <f>SUM(L141:L143)</f>
        <v>912276</v>
      </c>
    </row>
    <row r="141" spans="1:12" ht="39.75" customHeight="1">
      <c r="A141" s="10">
        <v>5121</v>
      </c>
      <c r="B141" s="11" t="s">
        <v>568</v>
      </c>
      <c r="C141" s="10" t="s">
        <v>569</v>
      </c>
      <c r="D141" s="13">
        <f>SUM(E141,F141)</f>
        <v>8000000</v>
      </c>
      <c r="E141" s="13" t="s">
        <v>23</v>
      </c>
      <c r="F141" s="13">
        <v>8000000</v>
      </c>
      <c r="G141" s="13">
        <f>SUM(H141,I141)</f>
        <v>8000000</v>
      </c>
      <c r="H141" s="13" t="s">
        <v>23</v>
      </c>
      <c r="I141" s="13">
        <v>8000000</v>
      </c>
      <c r="J141" s="13">
        <f>SUM(K141,L141)</f>
        <v>815276</v>
      </c>
      <c r="K141" s="13" t="s">
        <v>23</v>
      </c>
      <c r="L141" s="13">
        <v>815276</v>
      </c>
    </row>
    <row r="142" spans="1:12" ht="39.75" customHeight="1">
      <c r="A142" s="10">
        <v>5122</v>
      </c>
      <c r="B142" s="11" t="s">
        <v>570</v>
      </c>
      <c r="C142" s="10" t="s">
        <v>571</v>
      </c>
      <c r="D142" s="13">
        <f>SUM(E142,F142)</f>
        <v>9000000</v>
      </c>
      <c r="E142" s="13" t="s">
        <v>23</v>
      </c>
      <c r="F142" s="13">
        <v>9000000</v>
      </c>
      <c r="G142" s="13">
        <f>SUM(H142,I142)</f>
        <v>6200000</v>
      </c>
      <c r="H142" s="13" t="s">
        <v>23</v>
      </c>
      <c r="I142" s="13">
        <v>6200000</v>
      </c>
      <c r="J142" s="13">
        <f>SUM(K142,L142)</f>
        <v>97000</v>
      </c>
      <c r="K142" s="13" t="s">
        <v>23</v>
      </c>
      <c r="L142" s="13">
        <v>97000</v>
      </c>
    </row>
    <row r="143" spans="1:12" ht="39.75" customHeight="1">
      <c r="A143" s="10">
        <v>5123</v>
      </c>
      <c r="B143" s="11" t="s">
        <v>572</v>
      </c>
      <c r="C143" s="10" t="s">
        <v>573</v>
      </c>
      <c r="D143" s="13">
        <f>SUM(E143,F143)</f>
        <v>0</v>
      </c>
      <c r="E143" s="13" t="s">
        <v>23</v>
      </c>
      <c r="F143" s="13">
        <v>0</v>
      </c>
      <c r="G143" s="13">
        <f>SUM(H143,I143)</f>
        <v>0</v>
      </c>
      <c r="H143" s="13" t="s">
        <v>23</v>
      </c>
      <c r="I143" s="13">
        <v>0</v>
      </c>
      <c r="J143" s="13">
        <f>SUM(K143,L143)</f>
        <v>0</v>
      </c>
      <c r="K143" s="13" t="s">
        <v>23</v>
      </c>
      <c r="L143" s="13">
        <v>0</v>
      </c>
    </row>
    <row r="144" spans="1:12" ht="39.75" customHeight="1">
      <c r="A144" s="10">
        <v>5130</v>
      </c>
      <c r="B144" s="11" t="s">
        <v>574</v>
      </c>
      <c r="C144" s="10" t="s">
        <v>368</v>
      </c>
      <c r="D144" s="13">
        <f>SUM(D145:D148)</f>
        <v>16500000</v>
      </c>
      <c r="E144" s="13" t="s">
        <v>23</v>
      </c>
      <c r="F144" s="13">
        <f>SUM(F145:F148)</f>
        <v>16500000</v>
      </c>
      <c r="G144" s="13">
        <f>SUM(G145:G148)</f>
        <v>25300000</v>
      </c>
      <c r="H144" s="13" t="s">
        <v>23</v>
      </c>
      <c r="I144" s="13">
        <f>SUM(I145:I148)</f>
        <v>25300000</v>
      </c>
      <c r="J144" s="13">
        <f>SUM(J145:J148)</f>
        <v>1990000</v>
      </c>
      <c r="K144" s="13" t="s">
        <v>23</v>
      </c>
      <c r="L144" s="13">
        <f>SUM(L145:L148)</f>
        <v>1990000</v>
      </c>
    </row>
    <row r="145" spans="1:12" ht="39.75" customHeight="1">
      <c r="A145" s="10">
        <v>5131</v>
      </c>
      <c r="B145" s="11" t="s">
        <v>575</v>
      </c>
      <c r="C145" s="10" t="s">
        <v>576</v>
      </c>
      <c r="D145" s="13">
        <f>SUM(E145,F145)</f>
        <v>0</v>
      </c>
      <c r="E145" s="13" t="s">
        <v>23</v>
      </c>
      <c r="F145" s="13">
        <v>0</v>
      </c>
      <c r="G145" s="13">
        <f>SUM(H145,I145)</f>
        <v>0</v>
      </c>
      <c r="H145" s="13" t="s">
        <v>23</v>
      </c>
      <c r="I145" s="13">
        <v>0</v>
      </c>
      <c r="J145" s="13">
        <f>SUM(K145,L145)</f>
        <v>0</v>
      </c>
      <c r="K145" s="13" t="s">
        <v>23</v>
      </c>
      <c r="L145" s="13">
        <v>0</v>
      </c>
    </row>
    <row r="146" spans="1:12" ht="39.75" customHeight="1">
      <c r="A146" s="10">
        <v>5132</v>
      </c>
      <c r="B146" s="11" t="s">
        <v>577</v>
      </c>
      <c r="C146" s="10" t="s">
        <v>578</v>
      </c>
      <c r="D146" s="13">
        <f>SUM(E146,F146)</f>
        <v>0</v>
      </c>
      <c r="E146" s="13" t="s">
        <v>23</v>
      </c>
      <c r="F146" s="13">
        <v>0</v>
      </c>
      <c r="G146" s="13">
        <f>SUM(H146,I146)</f>
        <v>0</v>
      </c>
      <c r="H146" s="13" t="s">
        <v>23</v>
      </c>
      <c r="I146" s="13">
        <v>0</v>
      </c>
      <c r="J146" s="13">
        <f>SUM(K146,L146)</f>
        <v>0</v>
      </c>
      <c r="K146" s="13" t="s">
        <v>23</v>
      </c>
      <c r="L146" s="13">
        <v>0</v>
      </c>
    </row>
    <row r="147" spans="1:12" ht="39.75" customHeight="1">
      <c r="A147" s="10">
        <v>5133</v>
      </c>
      <c r="B147" s="11" t="s">
        <v>579</v>
      </c>
      <c r="C147" s="10" t="s">
        <v>580</v>
      </c>
      <c r="D147" s="13">
        <f>SUM(E147,F147)</f>
        <v>0</v>
      </c>
      <c r="E147" s="13" t="s">
        <v>23</v>
      </c>
      <c r="F147" s="13">
        <v>0</v>
      </c>
      <c r="G147" s="13">
        <f>SUM(H147,I147)</f>
        <v>0</v>
      </c>
      <c r="H147" s="13" t="s">
        <v>23</v>
      </c>
      <c r="I147" s="13">
        <v>0</v>
      </c>
      <c r="J147" s="13">
        <f>SUM(K147,L147)</f>
        <v>0</v>
      </c>
      <c r="K147" s="13" t="s">
        <v>23</v>
      </c>
      <c r="L147" s="13">
        <v>0</v>
      </c>
    </row>
    <row r="148" spans="1:12" ht="39.75" customHeight="1">
      <c r="A148" s="10">
        <v>5134</v>
      </c>
      <c r="B148" s="11" t="s">
        <v>581</v>
      </c>
      <c r="C148" s="10" t="s">
        <v>582</v>
      </c>
      <c r="D148" s="13">
        <f>SUM(E148,F148)</f>
        <v>16500000</v>
      </c>
      <c r="E148" s="13" t="s">
        <v>23</v>
      </c>
      <c r="F148" s="13">
        <v>16500000</v>
      </c>
      <c r="G148" s="13">
        <f>SUM(H148,I148)</f>
        <v>25300000</v>
      </c>
      <c r="H148" s="13" t="s">
        <v>23</v>
      </c>
      <c r="I148" s="13">
        <v>25300000</v>
      </c>
      <c r="J148" s="13">
        <f>SUM(K148,L148)</f>
        <v>1990000</v>
      </c>
      <c r="K148" s="13" t="s">
        <v>23</v>
      </c>
      <c r="L148" s="13">
        <v>1990000</v>
      </c>
    </row>
    <row r="149" spans="1:12" ht="39.75" customHeight="1">
      <c r="A149" s="10">
        <v>5200</v>
      </c>
      <c r="B149" s="11" t="s">
        <v>583</v>
      </c>
      <c r="C149" s="10" t="s">
        <v>368</v>
      </c>
      <c r="D149" s="13">
        <f>SUM(D151:D154)</f>
        <v>0</v>
      </c>
      <c r="E149" s="13" t="s">
        <v>23</v>
      </c>
      <c r="F149" s="13">
        <f>SUM(F151:F154)</f>
        <v>0</v>
      </c>
      <c r="G149" s="13">
        <f>SUM(G151:G154)</f>
        <v>0</v>
      </c>
      <c r="H149" s="13" t="s">
        <v>23</v>
      </c>
      <c r="I149" s="13">
        <f>SUM(I151:I154)</f>
        <v>0</v>
      </c>
      <c r="J149" s="13">
        <f>SUM(J151:J154)</f>
        <v>0</v>
      </c>
      <c r="K149" s="13" t="s">
        <v>23</v>
      </c>
      <c r="L149" s="13">
        <f>SUM(L151:L154)</f>
        <v>0</v>
      </c>
    </row>
    <row r="150" spans="1:12" ht="39.75" customHeight="1">
      <c r="A150" s="10"/>
      <c r="B150" s="11" t="s">
        <v>366</v>
      </c>
      <c r="C150" s="10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39.75" customHeight="1">
      <c r="A151" s="10">
        <v>5211</v>
      </c>
      <c r="B151" s="11" t="s">
        <v>584</v>
      </c>
      <c r="C151" s="10" t="s">
        <v>585</v>
      </c>
      <c r="D151" s="13">
        <f>SUM(E151,F151)</f>
        <v>0</v>
      </c>
      <c r="E151" s="13" t="s">
        <v>23</v>
      </c>
      <c r="F151" s="13">
        <v>0</v>
      </c>
      <c r="G151" s="13">
        <f>SUM(H151,I151)</f>
        <v>0</v>
      </c>
      <c r="H151" s="13" t="s">
        <v>23</v>
      </c>
      <c r="I151" s="13">
        <v>0</v>
      </c>
      <c r="J151" s="13">
        <f>SUM(K151,L151)</f>
        <v>0</v>
      </c>
      <c r="K151" s="13" t="s">
        <v>23</v>
      </c>
      <c r="L151" s="13">
        <v>0</v>
      </c>
    </row>
    <row r="152" spans="1:12" ht="39.75" customHeight="1">
      <c r="A152" s="10">
        <v>5221</v>
      </c>
      <c r="B152" s="11" t="s">
        <v>586</v>
      </c>
      <c r="C152" s="10" t="s">
        <v>587</v>
      </c>
      <c r="D152" s="13">
        <f>SUM(E152,F152)</f>
        <v>0</v>
      </c>
      <c r="E152" s="13" t="s">
        <v>23</v>
      </c>
      <c r="F152" s="13">
        <v>0</v>
      </c>
      <c r="G152" s="13">
        <f>SUM(H152,I152)</f>
        <v>0</v>
      </c>
      <c r="H152" s="13" t="s">
        <v>23</v>
      </c>
      <c r="I152" s="13">
        <v>0</v>
      </c>
      <c r="J152" s="13">
        <f>SUM(K152,L152)</f>
        <v>0</v>
      </c>
      <c r="K152" s="13" t="s">
        <v>23</v>
      </c>
      <c r="L152" s="13">
        <v>0</v>
      </c>
    </row>
    <row r="153" spans="1:12" ht="39.75" customHeight="1">
      <c r="A153" s="10">
        <v>5231</v>
      </c>
      <c r="B153" s="11" t="s">
        <v>588</v>
      </c>
      <c r="C153" s="10" t="s">
        <v>589</v>
      </c>
      <c r="D153" s="13">
        <f>SUM(E153,F153)</f>
        <v>0</v>
      </c>
      <c r="E153" s="13" t="s">
        <v>23</v>
      </c>
      <c r="F153" s="13">
        <v>0</v>
      </c>
      <c r="G153" s="13">
        <f>SUM(H153,I153)</f>
        <v>0</v>
      </c>
      <c r="H153" s="13" t="s">
        <v>23</v>
      </c>
      <c r="I153" s="13">
        <v>0</v>
      </c>
      <c r="J153" s="13">
        <f>SUM(K153,L153)</f>
        <v>0</v>
      </c>
      <c r="K153" s="13" t="s">
        <v>23</v>
      </c>
      <c r="L153" s="13">
        <v>0</v>
      </c>
    </row>
    <row r="154" spans="1:12" ht="39.75" customHeight="1">
      <c r="A154" s="10">
        <v>5241</v>
      </c>
      <c r="B154" s="11" t="s">
        <v>590</v>
      </c>
      <c r="C154" s="10" t="s">
        <v>591</v>
      </c>
      <c r="D154" s="13">
        <f>SUM(E154,F154)</f>
        <v>0</v>
      </c>
      <c r="E154" s="13" t="s">
        <v>23</v>
      </c>
      <c r="F154" s="13">
        <v>0</v>
      </c>
      <c r="G154" s="13">
        <f>SUM(H154,I154)</f>
        <v>0</v>
      </c>
      <c r="H154" s="13" t="s">
        <v>23</v>
      </c>
      <c r="I154" s="13">
        <v>0</v>
      </c>
      <c r="J154" s="13">
        <f>SUM(K154,L154)</f>
        <v>0</v>
      </c>
      <c r="K154" s="13" t="s">
        <v>23</v>
      </c>
      <c r="L154" s="13">
        <v>0</v>
      </c>
    </row>
    <row r="155" spans="1:12" ht="39.75" customHeight="1">
      <c r="A155" s="10">
        <v>5300</v>
      </c>
      <c r="B155" s="11" t="s">
        <v>592</v>
      </c>
      <c r="C155" s="10" t="s">
        <v>368</v>
      </c>
      <c r="D155" s="13">
        <f>SUM(D156)</f>
        <v>0</v>
      </c>
      <c r="E155" s="13" t="s">
        <v>23</v>
      </c>
      <c r="F155" s="13">
        <f>SUM(F156)</f>
        <v>0</v>
      </c>
      <c r="G155" s="13">
        <f>SUM(G156)</f>
        <v>0</v>
      </c>
      <c r="H155" s="13" t="s">
        <v>23</v>
      </c>
      <c r="I155" s="13">
        <f>SUM(I156)</f>
        <v>0</v>
      </c>
      <c r="J155" s="13">
        <f>SUM(J156)</f>
        <v>0</v>
      </c>
      <c r="K155" s="13" t="s">
        <v>23</v>
      </c>
      <c r="L155" s="13">
        <f>SUM(L156)</f>
        <v>0</v>
      </c>
    </row>
    <row r="156" spans="1:12" ht="39.75" customHeight="1">
      <c r="A156" s="10">
        <v>5311</v>
      </c>
      <c r="B156" s="11" t="s">
        <v>593</v>
      </c>
      <c r="C156" s="10" t="s">
        <v>594</v>
      </c>
      <c r="D156" s="13">
        <f>SUM(E156,F156)</f>
        <v>0</v>
      </c>
      <c r="E156" s="13" t="s">
        <v>23</v>
      </c>
      <c r="F156" s="13">
        <v>0</v>
      </c>
      <c r="G156" s="13">
        <f>SUM(H156,I156)</f>
        <v>0</v>
      </c>
      <c r="H156" s="13" t="s">
        <v>23</v>
      </c>
      <c r="I156" s="13">
        <v>0</v>
      </c>
      <c r="J156" s="13">
        <f>SUM(K156,L156)</f>
        <v>0</v>
      </c>
      <c r="K156" s="13" t="s">
        <v>23</v>
      </c>
      <c r="L156" s="13">
        <v>0</v>
      </c>
    </row>
    <row r="157" spans="1:12" ht="39.75" customHeight="1">
      <c r="A157" s="10">
        <v>5400</v>
      </c>
      <c r="B157" s="11" t="s">
        <v>595</v>
      </c>
      <c r="C157" s="10" t="s">
        <v>368</v>
      </c>
      <c r="D157" s="13">
        <f>SUM(D158:D161)</f>
        <v>0</v>
      </c>
      <c r="E157" s="13" t="s">
        <v>23</v>
      </c>
      <c r="F157" s="13">
        <f>SUM(F158:F161)</f>
        <v>0</v>
      </c>
      <c r="G157" s="13">
        <f>SUM(G158:G161)</f>
        <v>0</v>
      </c>
      <c r="H157" s="13" t="s">
        <v>23</v>
      </c>
      <c r="I157" s="13">
        <f>SUM(I158:I161)</f>
        <v>0</v>
      </c>
      <c r="J157" s="13">
        <f>SUM(J158:J161)</f>
        <v>0</v>
      </c>
      <c r="K157" s="13" t="s">
        <v>23</v>
      </c>
      <c r="L157" s="13">
        <f>SUM(L158:L161)</f>
        <v>0</v>
      </c>
    </row>
    <row r="158" spans="1:12" ht="39.75" customHeight="1">
      <c r="A158" s="10">
        <v>5411</v>
      </c>
      <c r="B158" s="11" t="s">
        <v>596</v>
      </c>
      <c r="C158" s="10" t="s">
        <v>597</v>
      </c>
      <c r="D158" s="13">
        <f>SUM(E158,F158)</f>
        <v>0</v>
      </c>
      <c r="E158" s="13" t="s">
        <v>23</v>
      </c>
      <c r="F158" s="13">
        <v>0</v>
      </c>
      <c r="G158" s="13">
        <f>SUM(H158,I158)</f>
        <v>0</v>
      </c>
      <c r="H158" s="13" t="s">
        <v>23</v>
      </c>
      <c r="I158" s="13">
        <v>0</v>
      </c>
      <c r="J158" s="13">
        <f>SUM(K158,L158)</f>
        <v>0</v>
      </c>
      <c r="K158" s="13" t="s">
        <v>23</v>
      </c>
      <c r="L158" s="13">
        <v>0</v>
      </c>
    </row>
    <row r="159" spans="1:12" ht="39.75" customHeight="1">
      <c r="A159" s="10">
        <v>5421</v>
      </c>
      <c r="B159" s="11" t="s">
        <v>598</v>
      </c>
      <c r="C159" s="10" t="s">
        <v>599</v>
      </c>
      <c r="D159" s="13">
        <f>SUM(E159,F159)</f>
        <v>0</v>
      </c>
      <c r="E159" s="13" t="s">
        <v>23</v>
      </c>
      <c r="F159" s="13">
        <v>0</v>
      </c>
      <c r="G159" s="13">
        <f>SUM(H159,I159)</f>
        <v>0</v>
      </c>
      <c r="H159" s="13" t="s">
        <v>23</v>
      </c>
      <c r="I159" s="13">
        <v>0</v>
      </c>
      <c r="J159" s="13">
        <f>SUM(K159,L159)</f>
        <v>0</v>
      </c>
      <c r="K159" s="13" t="s">
        <v>23</v>
      </c>
      <c r="L159" s="13">
        <v>0</v>
      </c>
    </row>
    <row r="160" spans="1:12" ht="39.75" customHeight="1">
      <c r="A160" s="10">
        <v>5431</v>
      </c>
      <c r="B160" s="11" t="s">
        <v>600</v>
      </c>
      <c r="C160" s="10" t="s">
        <v>601</v>
      </c>
      <c r="D160" s="13">
        <f>SUM(E160,F160)</f>
        <v>0</v>
      </c>
      <c r="E160" s="13" t="s">
        <v>23</v>
      </c>
      <c r="F160" s="13">
        <v>0</v>
      </c>
      <c r="G160" s="13">
        <f>SUM(H160,I160)</f>
        <v>0</v>
      </c>
      <c r="H160" s="13" t="s">
        <v>23</v>
      </c>
      <c r="I160" s="13">
        <v>0</v>
      </c>
      <c r="J160" s="13">
        <f>SUM(K160,L160)</f>
        <v>0</v>
      </c>
      <c r="K160" s="13" t="s">
        <v>23</v>
      </c>
      <c r="L160" s="13">
        <v>0</v>
      </c>
    </row>
    <row r="161" spans="1:12" ht="39.75" customHeight="1">
      <c r="A161" s="10">
        <v>5441</v>
      </c>
      <c r="B161" s="11" t="s">
        <v>602</v>
      </c>
      <c r="C161" s="10" t="s">
        <v>603</v>
      </c>
      <c r="D161" s="13">
        <f>SUM(E161,F161)</f>
        <v>0</v>
      </c>
      <c r="E161" s="13" t="s">
        <v>23</v>
      </c>
      <c r="F161" s="13">
        <v>0</v>
      </c>
      <c r="G161" s="13">
        <f>SUM(H161,I161)</f>
        <v>0</v>
      </c>
      <c r="H161" s="13" t="s">
        <v>23</v>
      </c>
      <c r="I161" s="13">
        <v>0</v>
      </c>
      <c r="J161" s="13">
        <f>SUM(K161,L161)</f>
        <v>0</v>
      </c>
      <c r="K161" s="13" t="s">
        <v>23</v>
      </c>
      <c r="L161" s="13">
        <v>0</v>
      </c>
    </row>
    <row r="162" spans="1:12" ht="39.75" customHeight="1">
      <c r="A162" s="10">
        <v>6000</v>
      </c>
      <c r="B162" s="11" t="s">
        <v>604</v>
      </c>
      <c r="C162" s="10" t="s">
        <v>368</v>
      </c>
      <c r="D162" s="13">
        <f>SUM(D163,D169,D173,D175)</f>
        <v>-400000000</v>
      </c>
      <c r="E162" s="13" t="s">
        <v>23</v>
      </c>
      <c r="F162" s="13">
        <f>SUM(F163,F169,F173,F175)</f>
        <v>-400000000</v>
      </c>
      <c r="G162" s="13">
        <f>SUM(G163,G169,G173,G175)</f>
        <v>-400000000</v>
      </c>
      <c r="H162" s="13" t="s">
        <v>23</v>
      </c>
      <c r="I162" s="13">
        <f>SUM(I163,I169,I173,I175)</f>
        <v>-400000000</v>
      </c>
      <c r="J162" s="13">
        <f>SUM(J163,J169,J173,J175)</f>
        <v>-40765891</v>
      </c>
      <c r="K162" s="13" t="s">
        <v>23</v>
      </c>
      <c r="L162" s="13">
        <f>SUM(L163,L169,L173,L175)</f>
        <v>-40765891</v>
      </c>
    </row>
    <row r="163" spans="1:12" ht="39.75" customHeight="1">
      <c r="A163" s="10">
        <v>6100</v>
      </c>
      <c r="B163" s="11" t="s">
        <v>605</v>
      </c>
      <c r="C163" s="10" t="s">
        <v>368</v>
      </c>
      <c r="D163" s="13">
        <f>SUM(D164:D166)</f>
        <v>-2000000</v>
      </c>
      <c r="E163" s="13" t="s">
        <v>23</v>
      </c>
      <c r="F163" s="13">
        <f>SUM(F164:F166)</f>
        <v>-2000000</v>
      </c>
      <c r="G163" s="13">
        <f>SUM(G164:G166)</f>
        <v>-2000000</v>
      </c>
      <c r="H163" s="13" t="s">
        <v>23</v>
      </c>
      <c r="I163" s="13">
        <f>SUM(I164:I166)</f>
        <v>-2000000</v>
      </c>
      <c r="J163" s="13">
        <f>SUM(J164:J166)</f>
        <v>-129750</v>
      </c>
      <c r="K163" s="13" t="s">
        <v>23</v>
      </c>
      <c r="L163" s="13">
        <f>SUM(L164:L166)</f>
        <v>-129750</v>
      </c>
    </row>
    <row r="164" spans="1:12" ht="39.75" customHeight="1">
      <c r="A164" s="10">
        <v>6110</v>
      </c>
      <c r="B164" s="11" t="s">
        <v>606</v>
      </c>
      <c r="C164" s="10" t="s">
        <v>607</v>
      </c>
      <c r="D164" s="13">
        <f>SUM(E164,F164)</f>
        <v>0</v>
      </c>
      <c r="E164" s="13" t="s">
        <v>23</v>
      </c>
      <c r="F164" s="13">
        <v>0</v>
      </c>
      <c r="G164" s="13">
        <f>SUM(H164,I164)</f>
        <v>0</v>
      </c>
      <c r="H164" s="13" t="s">
        <v>23</v>
      </c>
      <c r="I164" s="13">
        <v>0</v>
      </c>
      <c r="J164" s="13">
        <f>SUM(K164,L164)</f>
        <v>0</v>
      </c>
      <c r="K164" s="13" t="s">
        <v>23</v>
      </c>
      <c r="L164" s="13">
        <v>0</v>
      </c>
    </row>
    <row r="165" spans="1:12" ht="39.75" customHeight="1">
      <c r="A165" s="10">
        <v>6120</v>
      </c>
      <c r="B165" s="11" t="s">
        <v>608</v>
      </c>
      <c r="C165" s="10" t="s">
        <v>609</v>
      </c>
      <c r="D165" s="13">
        <f>SUM(E165,F165)</f>
        <v>0</v>
      </c>
      <c r="E165" s="13" t="s">
        <v>23</v>
      </c>
      <c r="F165" s="13">
        <v>0</v>
      </c>
      <c r="G165" s="13">
        <f>SUM(H165,I165)</f>
        <v>0</v>
      </c>
      <c r="H165" s="13" t="s">
        <v>23</v>
      </c>
      <c r="I165" s="13">
        <v>0</v>
      </c>
      <c r="J165" s="13">
        <f>SUM(K165,L165)</f>
        <v>0</v>
      </c>
      <c r="K165" s="13" t="s">
        <v>23</v>
      </c>
      <c r="L165" s="13">
        <v>0</v>
      </c>
    </row>
    <row r="166" spans="1:12" ht="39.75" customHeight="1">
      <c r="A166" s="10">
        <v>6130</v>
      </c>
      <c r="B166" s="11" t="s">
        <v>610</v>
      </c>
      <c r="C166" s="10" t="s">
        <v>611</v>
      </c>
      <c r="D166" s="13">
        <f>SUM(E166,F166)</f>
        <v>-2000000</v>
      </c>
      <c r="E166" s="13" t="s">
        <v>23</v>
      </c>
      <c r="F166" s="13">
        <v>-2000000</v>
      </c>
      <c r="G166" s="13">
        <f>SUM(H166,I166)</f>
        <v>-2000000</v>
      </c>
      <c r="H166" s="13" t="s">
        <v>23</v>
      </c>
      <c r="I166" s="13">
        <v>-2000000</v>
      </c>
      <c r="J166" s="13">
        <f>SUM(K166,L166)</f>
        <v>-129750</v>
      </c>
      <c r="K166" s="13" t="s">
        <v>23</v>
      </c>
      <c r="L166" s="13">
        <v>-129750</v>
      </c>
    </row>
    <row r="167" spans="1:12" ht="39.75" customHeight="1">
      <c r="A167" s="10">
        <v>6200</v>
      </c>
      <c r="B167" s="11" t="s">
        <v>612</v>
      </c>
      <c r="C167" s="10" t="s">
        <v>368</v>
      </c>
      <c r="D167" s="13">
        <f>SUM(D168:D169)</f>
        <v>0</v>
      </c>
      <c r="E167" s="13" t="s">
        <v>23</v>
      </c>
      <c r="F167" s="13">
        <f>SUM(F168:F169)</f>
        <v>0</v>
      </c>
      <c r="G167" s="13">
        <f>SUM(G168:G169)</f>
        <v>0</v>
      </c>
      <c r="H167" s="13" t="s">
        <v>23</v>
      </c>
      <c r="I167" s="13">
        <f>SUM(I168:I169)</f>
        <v>0</v>
      </c>
      <c r="J167" s="13">
        <f>SUM(J168:J169)</f>
        <v>0</v>
      </c>
      <c r="K167" s="13" t="s">
        <v>23</v>
      </c>
      <c r="L167" s="13">
        <f>SUM(L168:L169)</f>
        <v>0</v>
      </c>
    </row>
    <row r="168" spans="1:12" ht="39.75" customHeight="1">
      <c r="A168" s="10">
        <v>6210</v>
      </c>
      <c r="B168" s="11" t="s">
        <v>613</v>
      </c>
      <c r="C168" s="10" t="s">
        <v>614</v>
      </c>
      <c r="D168" s="13">
        <f>SUM(E168,F168)</f>
        <v>0</v>
      </c>
      <c r="E168" s="13" t="s">
        <v>23</v>
      </c>
      <c r="F168" s="13">
        <v>0</v>
      </c>
      <c r="G168" s="13">
        <f>SUM(H168,I168)</f>
        <v>0</v>
      </c>
      <c r="H168" s="13" t="s">
        <v>23</v>
      </c>
      <c r="I168" s="13">
        <v>0</v>
      </c>
      <c r="J168" s="13">
        <f>SUM(K168,L168)</f>
        <v>0</v>
      </c>
      <c r="K168" s="13" t="s">
        <v>23</v>
      </c>
      <c r="L168" s="13">
        <v>0</v>
      </c>
    </row>
    <row r="169" spans="1:12" ht="39.75" customHeight="1">
      <c r="A169" s="10">
        <v>6220</v>
      </c>
      <c r="B169" s="11" t="s">
        <v>615</v>
      </c>
      <c r="C169" s="10" t="s">
        <v>368</v>
      </c>
      <c r="D169" s="13">
        <f>SUM(D170:D172)</f>
        <v>0</v>
      </c>
      <c r="E169" s="13" t="s">
        <v>23</v>
      </c>
      <c r="F169" s="13">
        <f>SUM(F170:F172)</f>
        <v>0</v>
      </c>
      <c r="G169" s="13">
        <f>SUM(G170:G172)</f>
        <v>0</v>
      </c>
      <c r="H169" s="13" t="s">
        <v>23</v>
      </c>
      <c r="I169" s="13">
        <f>SUM(I170:I172)</f>
        <v>0</v>
      </c>
      <c r="J169" s="13">
        <f>SUM(J170:J172)</f>
        <v>0</v>
      </c>
      <c r="K169" s="13" t="s">
        <v>23</v>
      </c>
      <c r="L169" s="13">
        <f>SUM(L170:L172)</f>
        <v>0</v>
      </c>
    </row>
    <row r="170" spans="1:12" ht="39.75" customHeight="1">
      <c r="A170" s="10">
        <v>6221</v>
      </c>
      <c r="B170" s="11" t="s">
        <v>616</v>
      </c>
      <c r="C170" s="10" t="s">
        <v>617</v>
      </c>
      <c r="D170" s="13">
        <f>SUM(E170,F170)</f>
        <v>0</v>
      </c>
      <c r="E170" s="13" t="s">
        <v>23</v>
      </c>
      <c r="F170" s="13">
        <v>0</v>
      </c>
      <c r="G170" s="13">
        <f>SUM(H170,I170)</f>
        <v>0</v>
      </c>
      <c r="H170" s="13" t="s">
        <v>23</v>
      </c>
      <c r="I170" s="13">
        <v>0</v>
      </c>
      <c r="J170" s="13">
        <f>SUM(K170,L170)</f>
        <v>0</v>
      </c>
      <c r="K170" s="13" t="s">
        <v>23</v>
      </c>
      <c r="L170" s="13">
        <v>0</v>
      </c>
    </row>
    <row r="171" spans="1:12" ht="39.75" customHeight="1">
      <c r="A171" s="10">
        <v>6222</v>
      </c>
      <c r="B171" s="11" t="s">
        <v>618</v>
      </c>
      <c r="C171" s="10" t="s">
        <v>619</v>
      </c>
      <c r="D171" s="13">
        <f>SUM(E171,F171)</f>
        <v>0</v>
      </c>
      <c r="E171" s="13" t="s">
        <v>23</v>
      </c>
      <c r="F171" s="13">
        <v>0</v>
      </c>
      <c r="G171" s="13">
        <f>SUM(H171,I171)</f>
        <v>0</v>
      </c>
      <c r="H171" s="13" t="s">
        <v>23</v>
      </c>
      <c r="I171" s="13">
        <v>0</v>
      </c>
      <c r="J171" s="13">
        <f>SUM(K171,L171)</f>
        <v>0</v>
      </c>
      <c r="K171" s="13" t="s">
        <v>23</v>
      </c>
      <c r="L171" s="13">
        <v>0</v>
      </c>
    </row>
    <row r="172" spans="1:12" ht="39.75" customHeight="1">
      <c r="A172" s="10">
        <v>6223</v>
      </c>
      <c r="B172" s="11" t="s">
        <v>620</v>
      </c>
      <c r="C172" s="10" t="s">
        <v>621</v>
      </c>
      <c r="D172" s="13">
        <f>SUM(E172,F172)</f>
        <v>0</v>
      </c>
      <c r="E172" s="13" t="s">
        <v>23</v>
      </c>
      <c r="F172" s="13">
        <v>0</v>
      </c>
      <c r="G172" s="13">
        <f>SUM(H172,I172)</f>
        <v>0</v>
      </c>
      <c r="H172" s="13" t="s">
        <v>23</v>
      </c>
      <c r="I172" s="13">
        <v>0</v>
      </c>
      <c r="J172" s="13">
        <f>SUM(K172,L172)</f>
        <v>0</v>
      </c>
      <c r="K172" s="13" t="s">
        <v>23</v>
      </c>
      <c r="L172" s="13">
        <v>0</v>
      </c>
    </row>
    <row r="173" spans="1:12" ht="39.75" customHeight="1">
      <c r="A173" s="10">
        <v>6300</v>
      </c>
      <c r="B173" s="11" t="s">
        <v>622</v>
      </c>
      <c r="C173" s="10" t="s">
        <v>368</v>
      </c>
      <c r="D173" s="13">
        <f>SUM(D174)</f>
        <v>0</v>
      </c>
      <c r="E173" s="13" t="s">
        <v>23</v>
      </c>
      <c r="F173" s="13">
        <f>SUM(F174)</f>
        <v>0</v>
      </c>
      <c r="G173" s="13">
        <f>SUM(G174)</f>
        <v>0</v>
      </c>
      <c r="H173" s="13" t="s">
        <v>23</v>
      </c>
      <c r="I173" s="13">
        <f>SUM(I174)</f>
        <v>0</v>
      </c>
      <c r="J173" s="13">
        <f>SUM(J174)</f>
        <v>0</v>
      </c>
      <c r="K173" s="13" t="s">
        <v>23</v>
      </c>
      <c r="L173" s="13">
        <f>SUM(L174)</f>
        <v>0</v>
      </c>
    </row>
    <row r="174" spans="1:12" ht="39.75" customHeight="1">
      <c r="A174" s="10">
        <v>6310</v>
      </c>
      <c r="B174" s="11" t="s">
        <v>623</v>
      </c>
      <c r="C174" s="10" t="s">
        <v>624</v>
      </c>
      <c r="D174" s="13">
        <f>SUM(E174,F174)</f>
        <v>0</v>
      </c>
      <c r="E174" s="13" t="s">
        <v>23</v>
      </c>
      <c r="F174" s="13">
        <v>0</v>
      </c>
      <c r="G174" s="13">
        <f>SUM(H174,I174)</f>
        <v>0</v>
      </c>
      <c r="H174" s="13" t="s">
        <v>23</v>
      </c>
      <c r="I174" s="13">
        <v>0</v>
      </c>
      <c r="J174" s="13">
        <f>SUM(K174,L174)</f>
        <v>0</v>
      </c>
      <c r="K174" s="13" t="s">
        <v>23</v>
      </c>
      <c r="L174" s="13">
        <v>0</v>
      </c>
    </row>
    <row r="175" spans="1:12" ht="39.75" customHeight="1">
      <c r="A175" s="10">
        <v>6400</v>
      </c>
      <c r="B175" s="11" t="s">
        <v>625</v>
      </c>
      <c r="C175" s="10" t="s">
        <v>368</v>
      </c>
      <c r="D175" s="13">
        <f>SUM(D176:D179)</f>
        <v>-398000000</v>
      </c>
      <c r="E175" s="13" t="s">
        <v>23</v>
      </c>
      <c r="F175" s="13">
        <f>SUM(F176:F179)</f>
        <v>-398000000</v>
      </c>
      <c r="G175" s="13">
        <f>SUM(G176:G179)</f>
        <v>-398000000</v>
      </c>
      <c r="H175" s="13" t="s">
        <v>23</v>
      </c>
      <c r="I175" s="13">
        <f>SUM(I176:I179)</f>
        <v>-398000000</v>
      </c>
      <c r="J175" s="13">
        <f>SUM(J176:J179)</f>
        <v>-40636141</v>
      </c>
      <c r="K175" s="13" t="s">
        <v>23</v>
      </c>
      <c r="L175" s="13">
        <f>SUM(L176:L179)</f>
        <v>-40636141</v>
      </c>
    </row>
    <row r="176" spans="1:12" ht="39.75" customHeight="1">
      <c r="A176" s="10">
        <v>6410</v>
      </c>
      <c r="B176" s="11" t="s">
        <v>626</v>
      </c>
      <c r="C176" s="10" t="s">
        <v>627</v>
      </c>
      <c r="D176" s="13">
        <f>SUM(E176,F176)</f>
        <v>-398000000</v>
      </c>
      <c r="E176" s="13" t="s">
        <v>23</v>
      </c>
      <c r="F176" s="13">
        <v>-398000000</v>
      </c>
      <c r="G176" s="13">
        <f>SUM(H176,I176)</f>
        <v>-398000000</v>
      </c>
      <c r="H176" s="13" t="s">
        <v>23</v>
      </c>
      <c r="I176" s="13">
        <v>-398000000</v>
      </c>
      <c r="J176" s="13">
        <f>SUM(K176,L176)</f>
        <v>-40636141</v>
      </c>
      <c r="K176" s="13" t="s">
        <v>23</v>
      </c>
      <c r="L176" s="13">
        <v>-40636141</v>
      </c>
    </row>
    <row r="177" spans="1:12" ht="39.75" customHeight="1">
      <c r="A177" s="10">
        <v>6420</v>
      </c>
      <c r="B177" s="11" t="s">
        <v>628</v>
      </c>
      <c r="C177" s="10" t="s">
        <v>629</v>
      </c>
      <c r="D177" s="13">
        <f>SUM(E177,F177)</f>
        <v>0</v>
      </c>
      <c r="E177" s="13" t="s">
        <v>23</v>
      </c>
      <c r="F177" s="13">
        <v>0</v>
      </c>
      <c r="G177" s="13">
        <f>SUM(H177,I177)</f>
        <v>0</v>
      </c>
      <c r="H177" s="13" t="s">
        <v>23</v>
      </c>
      <c r="I177" s="13">
        <v>0</v>
      </c>
      <c r="J177" s="13">
        <f>SUM(K177,L177)</f>
        <v>0</v>
      </c>
      <c r="K177" s="13" t="s">
        <v>23</v>
      </c>
      <c r="L177" s="13">
        <v>0</v>
      </c>
    </row>
    <row r="178" spans="1:12" ht="39.75" customHeight="1">
      <c r="A178" s="10">
        <v>6430</v>
      </c>
      <c r="B178" s="11" t="s">
        <v>630</v>
      </c>
      <c r="C178" s="10" t="s">
        <v>631</v>
      </c>
      <c r="D178" s="13">
        <f>SUM(E178,F178)</f>
        <v>0</v>
      </c>
      <c r="E178" s="13" t="s">
        <v>23</v>
      </c>
      <c r="F178" s="13">
        <v>0</v>
      </c>
      <c r="G178" s="13">
        <f>SUM(H178,I178)</f>
        <v>0</v>
      </c>
      <c r="H178" s="13" t="s">
        <v>23</v>
      </c>
      <c r="I178" s="13">
        <v>0</v>
      </c>
      <c r="J178" s="13">
        <f>SUM(K178,L178)</f>
        <v>0</v>
      </c>
      <c r="K178" s="13" t="s">
        <v>23</v>
      </c>
      <c r="L178" s="13">
        <v>0</v>
      </c>
    </row>
    <row r="179" spans="1:12" ht="39.75" customHeight="1">
      <c r="A179" s="10">
        <v>6440</v>
      </c>
      <c r="B179" s="11" t="s">
        <v>632</v>
      </c>
      <c r="C179" s="10" t="s">
        <v>633</v>
      </c>
      <c r="D179" s="13">
        <f>SUM(E179,F179)</f>
        <v>0</v>
      </c>
      <c r="E179" s="13" t="s">
        <v>23</v>
      </c>
      <c r="F179" s="13">
        <v>0</v>
      </c>
      <c r="G179" s="13">
        <f>SUM(H179,I179)</f>
        <v>0</v>
      </c>
      <c r="H179" s="13" t="s">
        <v>23</v>
      </c>
      <c r="I179" s="13">
        <v>0</v>
      </c>
      <c r="J179" s="13">
        <f>SUM(K179,L179)</f>
        <v>0</v>
      </c>
      <c r="K179" s="13" t="s">
        <v>23</v>
      </c>
      <c r="L179" s="13">
        <v>0</v>
      </c>
    </row>
  </sheetData>
  <sheetProtection/>
  <mergeCells count="4">
    <mergeCell ref="A1:K1"/>
    <mergeCell ref="A2:K2"/>
    <mergeCell ref="A3:L3"/>
    <mergeCell ref="A4:K4"/>
  </mergeCells>
  <printOptions/>
  <pageMargins left="0.31496062992125984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N12" sqref="N12"/>
    </sheetView>
  </sheetViews>
  <sheetFormatPr defaultColWidth="9.140625" defaultRowHeight="15"/>
  <cols>
    <col min="1" max="1" width="5.8515625" style="1" customWidth="1"/>
    <col min="2" max="2" width="33.140625" style="1" customWidth="1"/>
    <col min="3" max="3" width="9.8515625" style="1" customWidth="1"/>
    <col min="4" max="4" width="10.421875" style="1" customWidth="1"/>
    <col min="5" max="5" width="12.8515625" style="1" customWidth="1"/>
    <col min="6" max="6" width="12.7109375" style="1" customWidth="1"/>
    <col min="7" max="7" width="11.00390625" style="1" customWidth="1"/>
    <col min="8" max="8" width="10.7109375" style="1" customWidth="1"/>
    <col min="9" max="9" width="12.57421875" style="1" customWidth="1"/>
    <col min="10" max="10" width="13.00390625" style="1" customWidth="1"/>
    <col min="11" max="11" width="9.42187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" customHeight="1">
      <c r="A3" s="9" t="s">
        <v>634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1" ht="1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635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19.5" customHeight="1">
      <c r="A10" s="4" t="s">
        <v>11</v>
      </c>
      <c r="B10" s="4"/>
      <c r="C10" s="4" t="s">
        <v>636</v>
      </c>
      <c r="D10" s="4" t="s">
        <v>17</v>
      </c>
      <c r="E10" s="4" t="s">
        <v>157</v>
      </c>
      <c r="F10" s="4" t="s">
        <v>637</v>
      </c>
      <c r="G10" s="4" t="s">
        <v>17</v>
      </c>
      <c r="H10" s="4" t="s">
        <v>157</v>
      </c>
      <c r="I10" s="4" t="s">
        <v>638</v>
      </c>
      <c r="J10" s="4" t="s">
        <v>17</v>
      </c>
      <c r="K10" s="4" t="s">
        <v>157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11" t="s">
        <v>639</v>
      </c>
      <c r="C12" s="13">
        <f>SUM(D12:E12)</f>
        <v>-101869057.30000001</v>
      </c>
      <c r="D12" s="13">
        <f>Ekamutner!E12-Gorcarnakan_caxs!G12</f>
        <v>0</v>
      </c>
      <c r="E12" s="13">
        <f>Ekamutner!F12-Gorcarnakan_caxs!H12</f>
        <v>-101869057.30000001</v>
      </c>
      <c r="F12" s="13">
        <f>SUM(G12:H12)</f>
        <v>-101869057.30000001</v>
      </c>
      <c r="G12" s="13">
        <f>Ekamutner!H12-Gorcarnakan_caxs!J12</f>
        <v>0</v>
      </c>
      <c r="H12" s="13">
        <f>Ekamutner!I12-Gorcarnakan_caxs!K12</f>
        <v>-101869057.30000001</v>
      </c>
      <c r="I12" s="13">
        <f>SUM(J12:K12)</f>
        <v>51243081.19999999</v>
      </c>
      <c r="J12" s="13">
        <f>Ekamutner!K12-Gorcarnakan_caxs!M12</f>
        <v>45317677.19999999</v>
      </c>
      <c r="K12" s="13">
        <f>Ekamutner!L12-Gorcarnakan_caxs!N12</f>
        <v>5925404</v>
      </c>
    </row>
    <row r="13" spans="2:11" ht="15"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15">
      <c r="B14" s="15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5">
      <c r="B15" s="15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9.75" customHeight="1">
      <c r="A16" s="2"/>
      <c r="B16" s="15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39.75" customHeight="1">
      <c r="A17" s="2"/>
      <c r="B17" s="11" t="s">
        <v>640</v>
      </c>
      <c r="C17" s="13">
        <f>C12+Dificiti_caxs!D12</f>
        <v>0</v>
      </c>
      <c r="D17" s="13">
        <f>D12+Dificiti_caxs!E12</f>
        <v>0</v>
      </c>
      <c r="E17" s="13">
        <f>E12+Dificiti_caxs!F12</f>
        <v>0</v>
      </c>
      <c r="F17" s="13">
        <f>F12+Dificiti_caxs!G12</f>
        <v>0</v>
      </c>
      <c r="G17" s="13">
        <f>G12+Dificiti_caxs!H12</f>
        <v>0</v>
      </c>
      <c r="H17" s="13">
        <f>H12+Dificiti_caxs!I12</f>
        <v>0</v>
      </c>
      <c r="I17" s="13">
        <f>I12+Dificiti_caxs!J12</f>
        <v>0</v>
      </c>
      <c r="J17" s="13">
        <f>J12+Dificiti_caxs!K12</f>
        <v>0</v>
      </c>
      <c r="K17" s="13">
        <f>K12+Dificiti_caxs!L12</f>
        <v>1.4901161193847656E-08</v>
      </c>
    </row>
    <row r="18" spans="1:11" ht="39.75" customHeight="1">
      <c r="A18" s="2"/>
      <c r="B18" s="11" t="s">
        <v>641</v>
      </c>
      <c r="C18" s="13">
        <f>Gorcarnakan_caxs!F12-Tntesagitakan!D12</f>
        <v>0</v>
      </c>
      <c r="D18" s="13">
        <f>Gorcarnakan_caxs!G12-Tntesagitakan!E12</f>
        <v>0</v>
      </c>
      <c r="E18" s="13">
        <f>Gorcarnakan_caxs!H12-Tntesagitakan!F12</f>
        <v>0</v>
      </c>
      <c r="F18" s="13">
        <f>Gorcarnakan_caxs!I12-Tntesagitakan!G12</f>
        <v>0</v>
      </c>
      <c r="G18" s="13">
        <f>Gorcarnakan_caxs!J12-Tntesagitakan!H12</f>
        <v>0</v>
      </c>
      <c r="H18" s="13">
        <f>Gorcarnakan_caxs!K12-Tntesagitakan!I12</f>
        <v>0</v>
      </c>
      <c r="I18" s="13">
        <f>Gorcarnakan_caxs!L12-Tntesagitakan!J12</f>
        <v>0</v>
      </c>
      <c r="J18" s="13">
        <f>Gorcarnakan_caxs!M12-Tntesagitakan!K12</f>
        <v>0</v>
      </c>
      <c r="K18" s="13">
        <f>Gorcarnakan_caxs!N12-Tntesagitakan!L12</f>
        <v>0</v>
      </c>
    </row>
    <row r="19" spans="1:11" ht="39.75" customHeight="1">
      <c r="A19" s="2"/>
      <c r="B19" s="11" t="s">
        <v>642</v>
      </c>
      <c r="C19" s="13">
        <f>Gorcarnakan_caxs!F228-Tntesagitakan!D132</f>
        <v>0</v>
      </c>
      <c r="D19" s="13">
        <f>Gorcarnakan_caxs!G228-Tntesagitakan!E132</f>
        <v>0</v>
      </c>
      <c r="E19" s="13">
        <f>Gorcarnakan_caxs!H228-Tntesagitakan!F132</f>
        <v>0</v>
      </c>
      <c r="F19" s="13">
        <f>Gorcarnakan_caxs!I228-Tntesagitakan!G132</f>
        <v>0</v>
      </c>
      <c r="G19" s="13">
        <f>Gorcarnakan_caxs!J228-Tntesagitakan!H132</f>
        <v>0</v>
      </c>
      <c r="H19" s="13">
        <f>Gorcarnakan_caxs!K228-Tntesagitakan!I132</f>
        <v>0</v>
      </c>
      <c r="I19" s="13">
        <f>Gorcarnakan_caxs!L228-Tntesagitakan!J132</f>
        <v>0</v>
      </c>
      <c r="J19" s="13">
        <f>Gorcarnakan_caxs!M228-Tntesagitakan!K132</f>
        <v>0</v>
      </c>
      <c r="K19" s="13">
        <f>Gorcarnakan_caxs!N228-Tntesagitakan!L132</f>
        <v>0</v>
      </c>
    </row>
  </sheetData>
  <sheetProtection/>
  <mergeCells count="4">
    <mergeCell ref="A1:K1"/>
    <mergeCell ref="A2:K2"/>
    <mergeCell ref="A3:L3"/>
    <mergeCell ref="A4:K4"/>
  </mergeCells>
  <printOptions/>
  <pageMargins left="0.11811023622047245" right="0" top="0.15748031496062992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6.00390625" style="1" customWidth="1"/>
    <col min="2" max="2" width="36.28125" style="1" customWidth="1"/>
    <col min="3" max="3" width="7.140625" style="1" customWidth="1"/>
    <col min="4" max="4" width="9.8515625" style="1" customWidth="1"/>
    <col min="5" max="5" width="7.00390625" style="1" customWidth="1"/>
    <col min="6" max="6" width="9.8515625" style="1" customWidth="1"/>
    <col min="7" max="7" width="10.00390625" style="1" customWidth="1"/>
    <col min="8" max="8" width="8.421875" style="1" customWidth="1"/>
    <col min="9" max="9" width="11.140625" style="1" customWidth="1"/>
    <col min="10" max="10" width="9.8515625" style="1" customWidth="1"/>
    <col min="11" max="11" width="10.421875" style="1" customWidth="1"/>
    <col min="12" max="12" width="10.003906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15" customHeight="1">
      <c r="A3" s="9" t="s">
        <v>643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1" ht="1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8" spans="1:12" ht="15" customHeight="1">
      <c r="A8" s="3" t="s">
        <v>356</v>
      </c>
      <c r="B8" s="3"/>
      <c r="C8" s="3"/>
      <c r="D8" s="3" t="s">
        <v>644</v>
      </c>
      <c r="E8" s="3"/>
      <c r="F8" s="3"/>
      <c r="G8" s="3" t="s">
        <v>645</v>
      </c>
      <c r="H8" s="3"/>
      <c r="I8" s="3"/>
      <c r="J8" s="3" t="s">
        <v>646</v>
      </c>
      <c r="K8" s="3"/>
      <c r="L8" s="3"/>
    </row>
    <row r="9" spans="1:12" ht="39.75" customHeight="1">
      <c r="A9" s="4" t="s">
        <v>647</v>
      </c>
      <c r="B9" s="5"/>
      <c r="C9" s="4"/>
      <c r="D9" s="4" t="s">
        <v>357</v>
      </c>
      <c r="E9" s="4" t="s">
        <v>648</v>
      </c>
      <c r="F9" s="4"/>
      <c r="G9" s="4" t="s">
        <v>359</v>
      </c>
      <c r="H9" s="4" t="s">
        <v>649</v>
      </c>
      <c r="I9" s="4"/>
      <c r="J9" s="4" t="s">
        <v>361</v>
      </c>
      <c r="K9" s="3" t="s">
        <v>648</v>
      </c>
      <c r="L9" s="3"/>
    </row>
    <row r="10" spans="1:12" ht="19.5" customHeight="1">
      <c r="A10" s="4"/>
      <c r="B10" s="4" t="s">
        <v>363</v>
      </c>
      <c r="C10" s="4" t="s">
        <v>647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10">
        <v>8000</v>
      </c>
      <c r="B12" s="11" t="s">
        <v>650</v>
      </c>
      <c r="C12" s="14"/>
      <c r="D12" s="13">
        <f>SUM(D13,D56)</f>
        <v>101869057.30000001</v>
      </c>
      <c r="E12" s="13">
        <f>SUM(E13,E56)</f>
        <v>0</v>
      </c>
      <c r="F12" s="13">
        <f>SUM(F13,F56)</f>
        <v>101869057.30000001</v>
      </c>
      <c r="G12" s="13">
        <f>SUM(G13,G56)</f>
        <v>101869057.30000001</v>
      </c>
      <c r="H12" s="13">
        <f>SUM(H13,H56)</f>
        <v>0</v>
      </c>
      <c r="I12" s="13">
        <f>SUM(I13,I56)</f>
        <v>101869057.30000001</v>
      </c>
      <c r="J12" s="13">
        <f>SUM(J13,J56)</f>
        <v>-51243081.19999999</v>
      </c>
      <c r="K12" s="13">
        <f>SUM(K13,K56)</f>
        <v>-45317677.2</v>
      </c>
      <c r="L12" s="13">
        <f>SUM(L13,L56)</f>
        <v>-5925403.999999985</v>
      </c>
    </row>
    <row r="13" spans="1:12" ht="39.75" customHeight="1">
      <c r="A13" s="10">
        <v>8100</v>
      </c>
      <c r="B13" s="11" t="s">
        <v>651</v>
      </c>
      <c r="C13" s="14"/>
      <c r="D13" s="13">
        <f>SUM(D14,D33)</f>
        <v>101869057.30000001</v>
      </c>
      <c r="E13" s="13">
        <f>SUM(E14,E33)</f>
        <v>0</v>
      </c>
      <c r="F13" s="13">
        <f>SUM(F14,F33)</f>
        <v>101869057.30000001</v>
      </c>
      <c r="G13" s="13">
        <f>SUM(G14,G33)</f>
        <v>101869057.30000001</v>
      </c>
      <c r="H13" s="13">
        <f>SUM(H14,H33)</f>
        <v>0</v>
      </c>
      <c r="I13" s="13">
        <f>SUM(I14,I33)</f>
        <v>101869057.30000001</v>
      </c>
      <c r="J13" s="13">
        <f>SUM(J14,J33)</f>
        <v>-51243081.19999999</v>
      </c>
      <c r="K13" s="13">
        <f>SUM(K14,K33)</f>
        <v>-45317677.2</v>
      </c>
      <c r="L13" s="13">
        <f>SUM(L14,L33)</f>
        <v>-5925403.999999985</v>
      </c>
    </row>
    <row r="14" spans="1:12" ht="39.75" customHeight="1">
      <c r="A14" s="10">
        <v>8110</v>
      </c>
      <c r="B14" s="11" t="s">
        <v>652</v>
      </c>
      <c r="C14" s="14"/>
      <c r="D14" s="13">
        <f>SUM(D15,D18)</f>
        <v>0</v>
      </c>
      <c r="E14" s="13">
        <f>SUM(E15,E18)</f>
        <v>0</v>
      </c>
      <c r="F14" s="13">
        <f>SUM(F15,F18)</f>
        <v>0</v>
      </c>
      <c r="G14" s="13">
        <f>SUM(G15,G18)</f>
        <v>0</v>
      </c>
      <c r="H14" s="13">
        <f>SUM(H15,H18)</f>
        <v>0</v>
      </c>
      <c r="I14" s="13">
        <f>SUM(I15,I18)</f>
        <v>0</v>
      </c>
      <c r="J14" s="13">
        <f>SUM(J15,J18)</f>
        <v>0</v>
      </c>
      <c r="K14" s="13">
        <f>SUM(K15,K18)</f>
        <v>0</v>
      </c>
      <c r="L14" s="13">
        <f>SUM(L15,L18)</f>
        <v>0</v>
      </c>
    </row>
    <row r="15" spans="1:12" ht="39.75" customHeight="1">
      <c r="A15" s="10">
        <v>8111</v>
      </c>
      <c r="B15" s="11" t="s">
        <v>653</v>
      </c>
      <c r="C15" s="14"/>
      <c r="D15" s="13">
        <f>SUM(D16:D17)</f>
        <v>0</v>
      </c>
      <c r="E15" s="13" t="s">
        <v>23</v>
      </c>
      <c r="F15" s="13">
        <f>SUM(F16:F17)</f>
        <v>0</v>
      </c>
      <c r="G15" s="13">
        <f>SUM(G16:G17)</f>
        <v>0</v>
      </c>
      <c r="H15" s="13" t="s">
        <v>23</v>
      </c>
      <c r="I15" s="13">
        <f>SUM(I16:I17)</f>
        <v>0</v>
      </c>
      <c r="J15" s="13">
        <f>SUM(J16:J17)</f>
        <v>0</v>
      </c>
      <c r="K15" s="13" t="s">
        <v>23</v>
      </c>
      <c r="L15" s="13">
        <f>SUM(L16:L17)</f>
        <v>0</v>
      </c>
    </row>
    <row r="16" spans="1:12" ht="39.75" customHeight="1">
      <c r="A16" s="10">
        <v>8112</v>
      </c>
      <c r="B16" s="11" t="s">
        <v>654</v>
      </c>
      <c r="C16" s="14" t="s">
        <v>655</v>
      </c>
      <c r="D16" s="13">
        <f>SUM(E16,F16)</f>
        <v>0</v>
      </c>
      <c r="E16" s="13" t="s">
        <v>23</v>
      </c>
      <c r="F16" s="13">
        <v>0</v>
      </c>
      <c r="G16" s="13">
        <f>SUM(H16,I16)</f>
        <v>0</v>
      </c>
      <c r="H16" s="13" t="s">
        <v>23</v>
      </c>
      <c r="I16" s="13">
        <v>0</v>
      </c>
      <c r="J16" s="13">
        <f>SUM(K16,L16)</f>
        <v>0</v>
      </c>
      <c r="K16" s="13" t="s">
        <v>23</v>
      </c>
      <c r="L16" s="13">
        <v>0</v>
      </c>
    </row>
    <row r="17" spans="1:12" ht="39.75" customHeight="1">
      <c r="A17" s="10">
        <v>8113</v>
      </c>
      <c r="B17" s="11" t="s">
        <v>656</v>
      </c>
      <c r="C17" s="14" t="s">
        <v>657</v>
      </c>
      <c r="D17" s="13">
        <f>SUM(E17,F17)</f>
        <v>0</v>
      </c>
      <c r="E17" s="13" t="s">
        <v>23</v>
      </c>
      <c r="F17" s="13">
        <v>0</v>
      </c>
      <c r="G17" s="13">
        <f>SUM(H17,I17)</f>
        <v>0</v>
      </c>
      <c r="H17" s="13" t="s">
        <v>23</v>
      </c>
      <c r="I17" s="13">
        <v>0</v>
      </c>
      <c r="J17" s="13">
        <f>SUM(K17,L17)</f>
        <v>0</v>
      </c>
      <c r="K17" s="13" t="s">
        <v>23</v>
      </c>
      <c r="L17" s="13">
        <v>0</v>
      </c>
    </row>
    <row r="18" spans="1:12" ht="39.75" customHeight="1">
      <c r="A18" s="10">
        <v>8120</v>
      </c>
      <c r="B18" s="11" t="s">
        <v>658</v>
      </c>
      <c r="C18" s="14"/>
      <c r="D18" s="13">
        <f>SUM(D19,D26)</f>
        <v>0</v>
      </c>
      <c r="E18" s="13">
        <f>SUM(E19,E26)</f>
        <v>0</v>
      </c>
      <c r="F18" s="13">
        <f>SUM(F19,F26)</f>
        <v>0</v>
      </c>
      <c r="G18" s="13">
        <f>SUM(G19,G26)</f>
        <v>0</v>
      </c>
      <c r="H18" s="13">
        <f>SUM(H19,H26)</f>
        <v>0</v>
      </c>
      <c r="I18" s="13">
        <f>SUM(I19,I26)</f>
        <v>0</v>
      </c>
      <c r="J18" s="13">
        <f>SUM(J19,J26)</f>
        <v>0</v>
      </c>
      <c r="K18" s="13">
        <f>SUM(K19,K26)</f>
        <v>0</v>
      </c>
      <c r="L18" s="13">
        <f>SUM(L19,L26)</f>
        <v>0</v>
      </c>
    </row>
    <row r="19" spans="1:12" ht="39.75" customHeight="1">
      <c r="A19" s="10">
        <v>8121</v>
      </c>
      <c r="B19" s="11" t="s">
        <v>659</v>
      </c>
      <c r="C19" s="14"/>
      <c r="D19" s="13">
        <f>SUM(D20,D23)</f>
        <v>0</v>
      </c>
      <c r="E19" s="13" t="s">
        <v>23</v>
      </c>
      <c r="F19" s="13">
        <f>SUM(F20,F23)</f>
        <v>0</v>
      </c>
      <c r="G19" s="13">
        <f>SUM(G20,G23)</f>
        <v>0</v>
      </c>
      <c r="H19" s="13" t="s">
        <v>23</v>
      </c>
      <c r="I19" s="13">
        <f>SUM(I20,I23)</f>
        <v>0</v>
      </c>
      <c r="J19" s="13">
        <f>SUM(J20,J23)</f>
        <v>0</v>
      </c>
      <c r="K19" s="13" t="s">
        <v>23</v>
      </c>
      <c r="L19" s="13">
        <f>SUM(L20,L23)</f>
        <v>0</v>
      </c>
    </row>
    <row r="20" spans="1:12" ht="39.75" customHeight="1">
      <c r="A20" s="10">
        <v>8122</v>
      </c>
      <c r="B20" s="11" t="s">
        <v>660</v>
      </c>
      <c r="C20" s="14" t="s">
        <v>661</v>
      </c>
      <c r="D20" s="13">
        <f>SUM(D21:D22)</f>
        <v>0</v>
      </c>
      <c r="E20" s="13" t="s">
        <v>23</v>
      </c>
      <c r="F20" s="13">
        <f>SUM(F21:F22)</f>
        <v>0</v>
      </c>
      <c r="G20" s="13">
        <f>SUM(G21:G22)</f>
        <v>0</v>
      </c>
      <c r="H20" s="13" t="s">
        <v>23</v>
      </c>
      <c r="I20" s="13">
        <f>SUM(I21:I22)</f>
        <v>0</v>
      </c>
      <c r="J20" s="13">
        <f>SUM(J21:J22)</f>
        <v>0</v>
      </c>
      <c r="K20" s="13" t="s">
        <v>23</v>
      </c>
      <c r="L20" s="13">
        <f>SUM(L21:L22)</f>
        <v>0</v>
      </c>
    </row>
    <row r="21" spans="1:12" ht="39.75" customHeight="1">
      <c r="A21" s="10">
        <v>8123</v>
      </c>
      <c r="B21" s="11" t="s">
        <v>662</v>
      </c>
      <c r="C21" s="14"/>
      <c r="D21" s="13">
        <f>SUM(E21,F21)</f>
        <v>0</v>
      </c>
      <c r="E21" s="13" t="s">
        <v>23</v>
      </c>
      <c r="F21" s="13">
        <v>0</v>
      </c>
      <c r="G21" s="13">
        <f>SUM(H21,I21)</f>
        <v>0</v>
      </c>
      <c r="H21" s="13" t="s">
        <v>23</v>
      </c>
      <c r="I21" s="13">
        <v>0</v>
      </c>
      <c r="J21" s="13">
        <f>SUM(K21,L21)</f>
        <v>0</v>
      </c>
      <c r="K21" s="13" t="s">
        <v>23</v>
      </c>
      <c r="L21" s="13">
        <v>0</v>
      </c>
    </row>
    <row r="22" spans="1:12" ht="39.75" customHeight="1">
      <c r="A22" s="10">
        <v>8124</v>
      </c>
      <c r="B22" s="11" t="s">
        <v>663</v>
      </c>
      <c r="C22" s="14"/>
      <c r="D22" s="13">
        <f>SUM(E22,F22)</f>
        <v>0</v>
      </c>
      <c r="E22" s="13" t="s">
        <v>23</v>
      </c>
      <c r="F22" s="13">
        <v>0</v>
      </c>
      <c r="G22" s="13">
        <f>SUM(H22,I22)</f>
        <v>0</v>
      </c>
      <c r="H22" s="13" t="s">
        <v>23</v>
      </c>
      <c r="I22" s="13">
        <v>0</v>
      </c>
      <c r="J22" s="13">
        <f>SUM(K22,L22)</f>
        <v>0</v>
      </c>
      <c r="K22" s="13" t="s">
        <v>23</v>
      </c>
      <c r="L22" s="13">
        <v>0</v>
      </c>
    </row>
    <row r="23" spans="1:12" ht="39.75" customHeight="1">
      <c r="A23" s="10">
        <v>8130</v>
      </c>
      <c r="B23" s="11" t="s">
        <v>664</v>
      </c>
      <c r="C23" s="14" t="s">
        <v>665</v>
      </c>
      <c r="D23" s="13">
        <f>SUM(D24:D25)</f>
        <v>0</v>
      </c>
      <c r="E23" s="13" t="s">
        <v>23</v>
      </c>
      <c r="F23" s="13">
        <f>SUM(F24:F25)</f>
        <v>0</v>
      </c>
      <c r="G23" s="13">
        <f>SUM(G24:G25)</f>
        <v>0</v>
      </c>
      <c r="H23" s="13" t="s">
        <v>23</v>
      </c>
      <c r="I23" s="13">
        <f>SUM(I24:I25)</f>
        <v>0</v>
      </c>
      <c r="J23" s="13">
        <f>SUM(J24:J25)</f>
        <v>0</v>
      </c>
      <c r="K23" s="13" t="s">
        <v>23</v>
      </c>
      <c r="L23" s="13">
        <f>SUM(L24:L25)</f>
        <v>0</v>
      </c>
    </row>
    <row r="24" spans="1:12" ht="39.75" customHeight="1">
      <c r="A24" s="10">
        <v>8131</v>
      </c>
      <c r="B24" s="11" t="s">
        <v>666</v>
      </c>
      <c r="C24" s="14"/>
      <c r="D24" s="13">
        <f>SUM(E24,F24)</f>
        <v>0</v>
      </c>
      <c r="E24" s="13" t="s">
        <v>23</v>
      </c>
      <c r="F24" s="13">
        <v>0</v>
      </c>
      <c r="G24" s="13">
        <f>SUM(H24,I24)</f>
        <v>0</v>
      </c>
      <c r="H24" s="13" t="s">
        <v>23</v>
      </c>
      <c r="I24" s="13">
        <v>0</v>
      </c>
      <c r="J24" s="13">
        <f>SUM(K24,L24)</f>
        <v>0</v>
      </c>
      <c r="K24" s="13" t="s">
        <v>23</v>
      </c>
      <c r="L24" s="13">
        <v>0</v>
      </c>
    </row>
    <row r="25" spans="1:12" ht="39.75" customHeight="1">
      <c r="A25" s="10">
        <v>8132</v>
      </c>
      <c r="B25" s="11" t="s">
        <v>667</v>
      </c>
      <c r="C25" s="14"/>
      <c r="D25" s="13">
        <f>SUM(E25,F25)</f>
        <v>0</v>
      </c>
      <c r="E25" s="13" t="s">
        <v>23</v>
      </c>
      <c r="F25" s="13">
        <v>0</v>
      </c>
      <c r="G25" s="13">
        <f>SUM(H25,I25)</f>
        <v>0</v>
      </c>
      <c r="H25" s="13" t="s">
        <v>23</v>
      </c>
      <c r="I25" s="13">
        <v>0</v>
      </c>
      <c r="J25" s="13">
        <f>SUM(K25,L25)</f>
        <v>0</v>
      </c>
      <c r="K25" s="13" t="s">
        <v>23</v>
      </c>
      <c r="L25" s="13">
        <v>0</v>
      </c>
    </row>
    <row r="26" spans="1:12" ht="39.75" customHeight="1">
      <c r="A26" s="10">
        <v>8140</v>
      </c>
      <c r="B26" s="11" t="s">
        <v>668</v>
      </c>
      <c r="C26" s="14"/>
      <c r="D26" s="13">
        <f>SUM(D27,D30)</f>
        <v>0</v>
      </c>
      <c r="E26" s="13">
        <f>SUM(E27,E30)</f>
        <v>0</v>
      </c>
      <c r="F26" s="13">
        <f>SUM(F27,F30)</f>
        <v>0</v>
      </c>
      <c r="G26" s="13">
        <f>SUM(G27,G30)</f>
        <v>0</v>
      </c>
      <c r="H26" s="13">
        <f>SUM(H27,H30)</f>
        <v>0</v>
      </c>
      <c r="I26" s="13">
        <f>SUM(I27,I30)</f>
        <v>0</v>
      </c>
      <c r="J26" s="13">
        <f>SUM(J27,J30)</f>
        <v>0</v>
      </c>
      <c r="K26" s="13">
        <f>SUM(K27,K30)</f>
        <v>0</v>
      </c>
      <c r="L26" s="13">
        <f>SUM(L27,L30)</f>
        <v>0</v>
      </c>
    </row>
    <row r="27" spans="1:12" ht="39.75" customHeight="1">
      <c r="A27" s="10">
        <v>8141</v>
      </c>
      <c r="B27" s="11" t="s">
        <v>669</v>
      </c>
      <c r="C27" s="14" t="s">
        <v>661</v>
      </c>
      <c r="D27" s="13">
        <f aca="true" t="shared" si="0" ref="D27:L27">SUM(D28:D29)</f>
        <v>0</v>
      </c>
      <c r="E27" s="13">
        <f t="shared" si="0"/>
        <v>0</v>
      </c>
      <c r="F27" s="13">
        <f t="shared" si="0"/>
        <v>0</v>
      </c>
      <c r="G27" s="13">
        <f t="shared" si="0"/>
        <v>0</v>
      </c>
      <c r="H27" s="13">
        <f t="shared" si="0"/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</row>
    <row r="28" spans="1:12" ht="39.75" customHeight="1">
      <c r="A28" s="10">
        <v>8142</v>
      </c>
      <c r="B28" s="11" t="s">
        <v>670</v>
      </c>
      <c r="C28" s="14"/>
      <c r="D28" s="13">
        <f>SUM(E28,F28)</f>
        <v>0</v>
      </c>
      <c r="E28" s="13">
        <v>0</v>
      </c>
      <c r="F28" s="13" t="s">
        <v>23</v>
      </c>
      <c r="G28" s="13">
        <f>SUM(H28,I28)</f>
        <v>0</v>
      </c>
      <c r="H28" s="13">
        <v>0</v>
      </c>
      <c r="I28" s="13" t="s">
        <v>23</v>
      </c>
      <c r="J28" s="13">
        <f>SUM(K28,L28)</f>
        <v>0</v>
      </c>
      <c r="K28" s="13">
        <v>0</v>
      </c>
      <c r="L28" s="13" t="s">
        <v>23</v>
      </c>
    </row>
    <row r="29" spans="1:12" ht="39.75" customHeight="1">
      <c r="A29" s="10">
        <v>8143</v>
      </c>
      <c r="B29" s="11" t="s">
        <v>671</v>
      </c>
      <c r="C29" s="14"/>
      <c r="D29" s="13">
        <f>SUM(E29,F29)</f>
        <v>0</v>
      </c>
      <c r="E29" s="13">
        <v>0</v>
      </c>
      <c r="F29" s="13" t="s">
        <v>23</v>
      </c>
      <c r="G29" s="13">
        <f>SUM(H29,I29)</f>
        <v>0</v>
      </c>
      <c r="H29" s="13">
        <v>0</v>
      </c>
      <c r="I29" s="13" t="s">
        <v>23</v>
      </c>
      <c r="J29" s="13">
        <f>SUM(K29,L29)</f>
        <v>0</v>
      </c>
      <c r="K29" s="13">
        <v>0</v>
      </c>
      <c r="L29" s="13" t="s">
        <v>23</v>
      </c>
    </row>
    <row r="30" spans="1:12" ht="39.75" customHeight="1">
      <c r="A30" s="10">
        <v>8150</v>
      </c>
      <c r="B30" s="11" t="s">
        <v>672</v>
      </c>
      <c r="C30" s="14" t="s">
        <v>665</v>
      </c>
      <c r="D30" s="13">
        <f aca="true" t="shared" si="1" ref="D30:L30">SUM(D31:D32)</f>
        <v>0</v>
      </c>
      <c r="E30" s="13">
        <f t="shared" si="1"/>
        <v>0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0</v>
      </c>
      <c r="L30" s="13">
        <f t="shared" si="1"/>
        <v>0</v>
      </c>
    </row>
    <row r="31" spans="1:12" ht="39.75" customHeight="1">
      <c r="A31" s="10">
        <v>8151</v>
      </c>
      <c r="B31" s="11" t="s">
        <v>666</v>
      </c>
      <c r="C31" s="14"/>
      <c r="D31" s="13">
        <f>SUM(E31,F31)</f>
        <v>0</v>
      </c>
      <c r="E31" s="13">
        <v>0</v>
      </c>
      <c r="F31" s="13" t="s">
        <v>23</v>
      </c>
      <c r="G31" s="13">
        <f>SUM(H31,I31)</f>
        <v>0</v>
      </c>
      <c r="H31" s="13">
        <v>0</v>
      </c>
      <c r="I31" s="13" t="s">
        <v>23</v>
      </c>
      <c r="J31" s="13">
        <f>SUM(K31,L31)</f>
        <v>0</v>
      </c>
      <c r="K31" s="13">
        <v>0</v>
      </c>
      <c r="L31" s="13" t="s">
        <v>23</v>
      </c>
    </row>
    <row r="32" spans="1:12" ht="39.75" customHeight="1">
      <c r="A32" s="10">
        <v>8152</v>
      </c>
      <c r="B32" s="11" t="s">
        <v>673</v>
      </c>
      <c r="C32" s="14"/>
      <c r="D32" s="13">
        <f>SUM(E32,F32)</f>
        <v>0</v>
      </c>
      <c r="E32" s="13">
        <v>0</v>
      </c>
      <c r="F32" s="13" t="s">
        <v>23</v>
      </c>
      <c r="G32" s="13">
        <f>SUM(H32,I32)</f>
        <v>0</v>
      </c>
      <c r="H32" s="13">
        <v>0</v>
      </c>
      <c r="I32" s="13" t="s">
        <v>23</v>
      </c>
      <c r="J32" s="13">
        <f>SUM(K32,L32)</f>
        <v>0</v>
      </c>
      <c r="K32" s="13">
        <v>0</v>
      </c>
      <c r="L32" s="13" t="s">
        <v>23</v>
      </c>
    </row>
    <row r="33" spans="1:12" ht="39.75" customHeight="1">
      <c r="A33" s="10">
        <v>8160</v>
      </c>
      <c r="B33" s="11" t="s">
        <v>674</v>
      </c>
      <c r="C33" s="14"/>
      <c r="D33" s="13">
        <f>SUM(D34,D38,D41,D52,D53,D54)</f>
        <v>101869057.30000001</v>
      </c>
      <c r="E33" s="13">
        <f>SUM(E34,E38,E41,E52,E53,E54)</f>
        <v>0</v>
      </c>
      <c r="F33" s="13">
        <f>SUM(F34,F38,F41,F52,F53,F54)</f>
        <v>101869057.30000001</v>
      </c>
      <c r="G33" s="13">
        <f>SUM(G34,G38,G41,G52,G53,G54)</f>
        <v>101869057.30000001</v>
      </c>
      <c r="H33" s="13">
        <f>SUM(H34,H38,H41,H52,H53,H54)</f>
        <v>0</v>
      </c>
      <c r="I33" s="13">
        <f>SUM(I34,I38,I41,I52,I53,I54)</f>
        <v>101869057.30000001</v>
      </c>
      <c r="J33" s="13">
        <f>SUM(J34,J38,J41,J52,J53,J54)</f>
        <v>-51243081.19999999</v>
      </c>
      <c r="K33" s="13">
        <f>SUM(K34,K38,K41,K52,K53,K54)</f>
        <v>-45317677.2</v>
      </c>
      <c r="L33" s="13">
        <f>SUM(L34,L38,L41,L52,L53,L54)</f>
        <v>-5925403.999999985</v>
      </c>
    </row>
    <row r="34" spans="1:12" ht="39.75" customHeight="1">
      <c r="A34" s="10">
        <v>8161</v>
      </c>
      <c r="B34" s="11" t="s">
        <v>675</v>
      </c>
      <c r="C34" s="14"/>
      <c r="D34" s="13">
        <f>SUM(D35:D37)</f>
        <v>0</v>
      </c>
      <c r="E34" s="13" t="s">
        <v>23</v>
      </c>
      <c r="F34" s="13">
        <f>SUM(F35:F37)</f>
        <v>0</v>
      </c>
      <c r="G34" s="13">
        <f>SUM(G35:G37)</f>
        <v>0</v>
      </c>
      <c r="H34" s="13" t="s">
        <v>23</v>
      </c>
      <c r="I34" s="13">
        <f>SUM(I36:I37)</f>
        <v>0</v>
      </c>
      <c r="J34" s="13">
        <f>SUM(J35:J37)</f>
        <v>0</v>
      </c>
      <c r="K34" s="13" t="s">
        <v>23</v>
      </c>
      <c r="L34" s="13">
        <f>SUM(L36:L37)</f>
        <v>0</v>
      </c>
    </row>
    <row r="35" spans="1:12" ht="39.75" customHeight="1">
      <c r="A35" s="10">
        <v>8162</v>
      </c>
      <c r="B35" s="11" t="s">
        <v>676</v>
      </c>
      <c r="C35" s="14" t="s">
        <v>677</v>
      </c>
      <c r="D35" s="13">
        <f>SUM(E35,F35)</f>
        <v>0</v>
      </c>
      <c r="E35" s="13" t="s">
        <v>23</v>
      </c>
      <c r="F35" s="13"/>
      <c r="G35" s="13">
        <f>SUM(H35,I35)</f>
        <v>0</v>
      </c>
      <c r="H35" s="13" t="s">
        <v>23</v>
      </c>
      <c r="I35" s="13"/>
      <c r="J35" s="13">
        <f>SUM(K35,L35)</f>
        <v>0</v>
      </c>
      <c r="K35" s="13" t="s">
        <v>23</v>
      </c>
      <c r="L35" s="13"/>
    </row>
    <row r="36" spans="1:12" ht="39.75" customHeight="1">
      <c r="A36" s="10">
        <v>8163</v>
      </c>
      <c r="B36" s="11" t="s">
        <v>678</v>
      </c>
      <c r="C36" s="14" t="s">
        <v>677</v>
      </c>
      <c r="D36" s="13">
        <f>SUM(E36,F36)</f>
        <v>0</v>
      </c>
      <c r="E36" s="13" t="s">
        <v>23</v>
      </c>
      <c r="F36" s="13">
        <v>0</v>
      </c>
      <c r="G36" s="13">
        <f>SUM(H36,I36)</f>
        <v>0</v>
      </c>
      <c r="H36" s="13" t="s">
        <v>23</v>
      </c>
      <c r="I36" s="13">
        <v>0</v>
      </c>
      <c r="J36" s="13">
        <f>SUM(K36,L36)</f>
        <v>0</v>
      </c>
      <c r="K36" s="13" t="s">
        <v>23</v>
      </c>
      <c r="L36" s="13">
        <v>0</v>
      </c>
    </row>
    <row r="37" spans="1:12" ht="39.75" customHeight="1">
      <c r="A37" s="10">
        <v>8164</v>
      </c>
      <c r="B37" s="11" t="s">
        <v>679</v>
      </c>
      <c r="C37" s="14" t="s">
        <v>680</v>
      </c>
      <c r="D37" s="13">
        <f>SUM(E37,F37)</f>
        <v>0</v>
      </c>
      <c r="E37" s="13" t="s">
        <v>23</v>
      </c>
      <c r="F37" s="13">
        <v>0</v>
      </c>
      <c r="G37" s="13">
        <f>SUM(H37,I37)</f>
        <v>0</v>
      </c>
      <c r="H37" s="13" t="s">
        <v>23</v>
      </c>
      <c r="I37" s="13">
        <v>0</v>
      </c>
      <c r="J37" s="13">
        <f>SUM(K37,L37)</f>
        <v>0</v>
      </c>
      <c r="K37" s="13" t="s">
        <v>23</v>
      </c>
      <c r="L37" s="13">
        <v>0</v>
      </c>
    </row>
    <row r="38" spans="1:12" ht="39.75" customHeight="1">
      <c r="A38" s="10">
        <v>8170</v>
      </c>
      <c r="B38" s="11" t="s">
        <v>681</v>
      </c>
      <c r="C38" s="14"/>
      <c r="D38" s="13">
        <f aca="true" t="shared" si="2" ref="D38:L38">SUM(D39:D40)</f>
        <v>0</v>
      </c>
      <c r="E38" s="13">
        <f t="shared" si="2"/>
        <v>0</v>
      </c>
      <c r="F38" s="13">
        <f t="shared" si="2"/>
        <v>0</v>
      </c>
      <c r="G38" s="13">
        <f t="shared" si="2"/>
        <v>0</v>
      </c>
      <c r="H38" s="13">
        <f t="shared" si="2"/>
        <v>0</v>
      </c>
      <c r="I38" s="13">
        <f t="shared" si="2"/>
        <v>0</v>
      </c>
      <c r="J38" s="13">
        <f t="shared" si="2"/>
        <v>0</v>
      </c>
      <c r="K38" s="13">
        <f t="shared" si="2"/>
        <v>0</v>
      </c>
      <c r="L38" s="13">
        <f t="shared" si="2"/>
        <v>0</v>
      </c>
    </row>
    <row r="39" spans="1:12" ht="39.75" customHeight="1">
      <c r="A39" s="10">
        <v>8171</v>
      </c>
      <c r="B39" s="11" t="s">
        <v>682</v>
      </c>
      <c r="C39" s="14" t="s">
        <v>683</v>
      </c>
      <c r="D39" s="13">
        <f>SUM(E39,F39)</f>
        <v>0</v>
      </c>
      <c r="E39" s="13">
        <v>0</v>
      </c>
      <c r="F39" s="13"/>
      <c r="G39" s="13">
        <f>SUM(H39,I39)</f>
        <v>0</v>
      </c>
      <c r="H39" s="13">
        <v>0</v>
      </c>
      <c r="I39" s="13"/>
      <c r="J39" s="13">
        <f>SUM(K39,L39)</f>
        <v>0</v>
      </c>
      <c r="K39" s="13">
        <v>0</v>
      </c>
      <c r="L39" s="13"/>
    </row>
    <row r="40" spans="1:12" ht="39.75" customHeight="1">
      <c r="A40" s="10">
        <v>8172</v>
      </c>
      <c r="B40" s="11" t="s">
        <v>684</v>
      </c>
      <c r="C40" s="14" t="s">
        <v>685</v>
      </c>
      <c r="D40" s="13">
        <f>SUM(E40,F40)</f>
        <v>0</v>
      </c>
      <c r="E40" s="13">
        <v>0</v>
      </c>
      <c r="F40" s="13"/>
      <c r="G40" s="13">
        <f>SUM(H40,I40)</f>
        <v>0</v>
      </c>
      <c r="H40" s="13">
        <v>0</v>
      </c>
      <c r="I40" s="13"/>
      <c r="J40" s="13">
        <f>SUM(K40,L40)</f>
        <v>0</v>
      </c>
      <c r="K40" s="13">
        <v>0</v>
      </c>
      <c r="L40" s="13"/>
    </row>
    <row r="41" spans="1:12" ht="39.75" customHeight="1">
      <c r="A41" s="10">
        <v>8190</v>
      </c>
      <c r="B41" s="11" t="s">
        <v>686</v>
      </c>
      <c r="C41" s="14"/>
      <c r="D41" s="13">
        <f>D42+D47-D44</f>
        <v>101869057.30000001</v>
      </c>
      <c r="E41" s="13">
        <f>E42+E47-E44</f>
        <v>0</v>
      </c>
      <c r="F41" s="13">
        <f>F47</f>
        <v>101869057.30000001</v>
      </c>
      <c r="G41" s="13">
        <f>G42+G47-G44</f>
        <v>101869057.30000001</v>
      </c>
      <c r="H41" s="13">
        <f>H42+H47-H44</f>
        <v>0</v>
      </c>
      <c r="I41" s="13">
        <f>I47</f>
        <v>101869057.30000001</v>
      </c>
      <c r="J41" s="13">
        <f>J42+J47-J44</f>
        <v>101869057.30000001</v>
      </c>
      <c r="K41" s="13">
        <f>K42+K47-K44</f>
        <v>0</v>
      </c>
      <c r="L41" s="13">
        <f>L47</f>
        <v>101869057.30000001</v>
      </c>
    </row>
    <row r="42" spans="1:12" ht="39.75" customHeight="1">
      <c r="A42" s="10">
        <v>8191</v>
      </c>
      <c r="B42" s="11" t="s">
        <v>687</v>
      </c>
      <c r="C42" s="14" t="s">
        <v>688</v>
      </c>
      <c r="D42" s="13">
        <f>SUM(D45,D46)</f>
        <v>31810294.9</v>
      </c>
      <c r="E42" s="13">
        <f>SUM(E45,E46)</f>
        <v>31810294.9</v>
      </c>
      <c r="F42" s="13" t="s">
        <v>23</v>
      </c>
      <c r="G42" s="13">
        <f>SUM(G45,G46)</f>
        <v>31810294.9</v>
      </c>
      <c r="H42" s="13">
        <f>SUM(H45,H46)</f>
        <v>31810294.9</v>
      </c>
      <c r="I42" s="13" t="s">
        <v>23</v>
      </c>
      <c r="J42" s="13">
        <f>SUM(J45,J46)</f>
        <v>31810294.9</v>
      </c>
      <c r="K42" s="13">
        <f>SUM(K45,K46)</f>
        <v>31810294.9</v>
      </c>
      <c r="L42" s="13" t="s">
        <v>23</v>
      </c>
    </row>
    <row r="43" spans="1:12" ht="39.75" customHeight="1">
      <c r="A43" s="10">
        <v>8192</v>
      </c>
      <c r="B43" s="11" t="s">
        <v>689</v>
      </c>
      <c r="C43" s="14"/>
      <c r="D43" s="13">
        <f>SUM(E43,F43)</f>
        <v>0</v>
      </c>
      <c r="E43" s="13">
        <v>0</v>
      </c>
      <c r="F43" s="13" t="s">
        <v>23</v>
      </c>
      <c r="G43" s="13">
        <f>SUM(H43,I43)</f>
        <v>0</v>
      </c>
      <c r="H43" s="13">
        <v>0</v>
      </c>
      <c r="I43" s="13" t="s">
        <v>23</v>
      </c>
      <c r="J43" s="13">
        <f>SUM(K43,L43)</f>
        <v>0</v>
      </c>
      <c r="K43" s="13">
        <v>0</v>
      </c>
      <c r="L43" s="13" t="s">
        <v>23</v>
      </c>
    </row>
    <row r="44" spans="1:12" ht="39.75" customHeight="1">
      <c r="A44" s="10">
        <v>8193</v>
      </c>
      <c r="B44" s="11" t="s">
        <v>690</v>
      </c>
      <c r="C44" s="14"/>
      <c r="D44" s="13">
        <f>D42-D43</f>
        <v>31810294.9</v>
      </c>
      <c r="E44" s="13">
        <f>E42-E43</f>
        <v>31810294.9</v>
      </c>
      <c r="F44" s="13" t="s">
        <v>23</v>
      </c>
      <c r="G44" s="13">
        <f>G42-G43</f>
        <v>31810294.9</v>
      </c>
      <c r="H44" s="13">
        <f>H42-H43</f>
        <v>31810294.9</v>
      </c>
      <c r="I44" s="13" t="s">
        <v>23</v>
      </c>
      <c r="J44" s="13">
        <f>J42-J43</f>
        <v>31810294.9</v>
      </c>
      <c r="K44" s="13">
        <f>K42-K43</f>
        <v>31810294.9</v>
      </c>
      <c r="L44" s="13" t="s">
        <v>23</v>
      </c>
    </row>
    <row r="45" spans="1:12" ht="39.75" customHeight="1">
      <c r="A45" s="10">
        <v>8194</v>
      </c>
      <c r="B45" s="11" t="s">
        <v>691</v>
      </c>
      <c r="C45" s="14" t="s">
        <v>692</v>
      </c>
      <c r="D45" s="13">
        <f>SUM(E45,F45)</f>
        <v>31810294.9</v>
      </c>
      <c r="E45" s="13">
        <v>31810294.9</v>
      </c>
      <c r="F45" s="13" t="s">
        <v>23</v>
      </c>
      <c r="G45" s="13">
        <f>SUM(H45,I45)</f>
        <v>31810294.9</v>
      </c>
      <c r="H45" s="13">
        <v>31810294.9</v>
      </c>
      <c r="I45" s="13" t="s">
        <v>23</v>
      </c>
      <c r="J45" s="13">
        <f>SUM(K45,L45)</f>
        <v>31810294.9</v>
      </c>
      <c r="K45" s="13">
        <v>31810294.9</v>
      </c>
      <c r="L45" s="13" t="s">
        <v>23</v>
      </c>
    </row>
    <row r="46" spans="1:12" ht="39.75" customHeight="1">
      <c r="A46" s="10">
        <v>8195</v>
      </c>
      <c r="B46" s="11" t="s">
        <v>693</v>
      </c>
      <c r="C46" s="14" t="s">
        <v>694</v>
      </c>
      <c r="D46" s="13">
        <f>SUM(E46,F46)</f>
        <v>0</v>
      </c>
      <c r="E46" s="13">
        <v>0</v>
      </c>
      <c r="F46" s="13" t="s">
        <v>23</v>
      </c>
      <c r="G46" s="13">
        <f>SUM(H46,I46)</f>
        <v>0</v>
      </c>
      <c r="H46" s="13">
        <v>0</v>
      </c>
      <c r="I46" s="13" t="s">
        <v>23</v>
      </c>
      <c r="J46" s="13">
        <f>SUM(K46,L46)</f>
        <v>0</v>
      </c>
      <c r="K46" s="13">
        <v>0</v>
      </c>
      <c r="L46" s="13" t="s">
        <v>23</v>
      </c>
    </row>
    <row r="47" spans="1:12" ht="39.75" customHeight="1">
      <c r="A47" s="10">
        <v>8196</v>
      </c>
      <c r="B47" s="11" t="s">
        <v>695</v>
      </c>
      <c r="C47" s="14" t="s">
        <v>696</v>
      </c>
      <c r="D47" s="13">
        <f>SUM(D48,D51)</f>
        <v>101869057.30000001</v>
      </c>
      <c r="E47" s="13">
        <f>SUM(E48,E51)</f>
        <v>0</v>
      </c>
      <c r="F47" s="13">
        <f>SUM(F48,F51)</f>
        <v>101869057.30000001</v>
      </c>
      <c r="G47" s="13">
        <f>SUM(G48,G51)</f>
        <v>101869057.30000001</v>
      </c>
      <c r="H47" s="13">
        <f>SUM(H48,H51)</f>
        <v>0</v>
      </c>
      <c r="I47" s="13">
        <f>SUM(I48,I51)</f>
        <v>101869057.30000001</v>
      </c>
      <c r="J47" s="13">
        <f>SUM(J48,J51)</f>
        <v>101869057.30000001</v>
      </c>
      <c r="K47" s="13">
        <f>SUM(K48,K51)</f>
        <v>0</v>
      </c>
      <c r="L47" s="13">
        <f>SUM(L48,L51)</f>
        <v>101869057.30000001</v>
      </c>
    </row>
    <row r="48" spans="1:12" ht="39.75" customHeight="1">
      <c r="A48" s="10">
        <v>8197</v>
      </c>
      <c r="B48" s="11" t="s">
        <v>697</v>
      </c>
      <c r="C48" s="14"/>
      <c r="D48" s="13">
        <f>SUM(D49,D50)</f>
        <v>70058762.4</v>
      </c>
      <c r="E48" s="13" t="s">
        <v>23</v>
      </c>
      <c r="F48" s="13">
        <f>SUM(F49,F50)</f>
        <v>70058762.4</v>
      </c>
      <c r="G48" s="13">
        <f>SUM(G49,G50)</f>
        <v>70058762.4</v>
      </c>
      <c r="H48" s="13" t="s">
        <v>23</v>
      </c>
      <c r="I48" s="13">
        <f>SUM(I49,I50)</f>
        <v>70058762.4</v>
      </c>
      <c r="J48" s="13">
        <f>SUM(J49,J50)</f>
        <v>70058762.4</v>
      </c>
      <c r="K48" s="13" t="s">
        <v>23</v>
      </c>
      <c r="L48" s="13">
        <f>SUM(L49,L50)</f>
        <v>70058762.4</v>
      </c>
    </row>
    <row r="49" spans="1:12" ht="39.75" customHeight="1">
      <c r="A49" s="10">
        <v>8198</v>
      </c>
      <c r="B49" s="11" t="s">
        <v>698</v>
      </c>
      <c r="C49" s="14" t="s">
        <v>699</v>
      </c>
      <c r="D49" s="13">
        <f>SUM(E49,F49)</f>
        <v>70058762.4</v>
      </c>
      <c r="E49" s="13" t="s">
        <v>23</v>
      </c>
      <c r="F49" s="13">
        <v>70058762.4</v>
      </c>
      <c r="G49" s="13">
        <f>SUM(H49,I49)</f>
        <v>70058762.4</v>
      </c>
      <c r="H49" s="13" t="s">
        <v>23</v>
      </c>
      <c r="I49" s="13">
        <v>70058762.4</v>
      </c>
      <c r="J49" s="13">
        <f aca="true" t="shared" si="3" ref="J49:J55">SUM(K49,L49)</f>
        <v>70058762.4</v>
      </c>
      <c r="K49" s="13" t="s">
        <v>23</v>
      </c>
      <c r="L49" s="13">
        <v>70058762.4</v>
      </c>
    </row>
    <row r="50" spans="1:12" ht="39.75" customHeight="1">
      <c r="A50" s="10">
        <v>8199</v>
      </c>
      <c r="B50" s="11" t="s">
        <v>700</v>
      </c>
      <c r="C50" s="14" t="s">
        <v>701</v>
      </c>
      <c r="D50" s="13">
        <f>SUM(E50,F50)</f>
        <v>0</v>
      </c>
      <c r="E50" s="13" t="s">
        <v>23</v>
      </c>
      <c r="F50" s="13">
        <v>0</v>
      </c>
      <c r="G50" s="13">
        <f>SUM(H50,I50)</f>
        <v>0</v>
      </c>
      <c r="H50" s="13" t="s">
        <v>23</v>
      </c>
      <c r="I50" s="13">
        <v>0</v>
      </c>
      <c r="J50" s="13">
        <f t="shared" si="3"/>
        <v>0</v>
      </c>
      <c r="K50" s="13" t="s">
        <v>23</v>
      </c>
      <c r="L50" s="13">
        <v>0</v>
      </c>
    </row>
    <row r="51" spans="1:12" ht="39.75" customHeight="1">
      <c r="A51" s="10">
        <v>8200</v>
      </c>
      <c r="B51" s="11" t="s">
        <v>702</v>
      </c>
      <c r="C51" s="14"/>
      <c r="D51" s="13">
        <f>SUM(E51,F51)</f>
        <v>31810294.9</v>
      </c>
      <c r="E51" s="13" t="s">
        <v>23</v>
      </c>
      <c r="F51" s="13">
        <f>E42-E43</f>
        <v>31810294.9</v>
      </c>
      <c r="G51" s="13">
        <f>SUM(H51,I51)</f>
        <v>31810294.9</v>
      </c>
      <c r="H51" s="13" t="s">
        <v>23</v>
      </c>
      <c r="I51" s="13">
        <f>H42-H43</f>
        <v>31810294.9</v>
      </c>
      <c r="J51" s="13">
        <f t="shared" si="3"/>
        <v>31810294.9</v>
      </c>
      <c r="K51" s="13" t="s">
        <v>23</v>
      </c>
      <c r="L51" s="13">
        <f>K42-K43</f>
        <v>31810294.9</v>
      </c>
    </row>
    <row r="52" spans="1:12" ht="39.75" customHeight="1">
      <c r="A52" s="10">
        <v>8201</v>
      </c>
      <c r="B52" s="11" t="s">
        <v>703</v>
      </c>
      <c r="C52" s="14"/>
      <c r="D52" s="14" t="s">
        <v>23</v>
      </c>
      <c r="E52" s="14" t="s">
        <v>23</v>
      </c>
      <c r="F52" s="14" t="s">
        <v>23</v>
      </c>
      <c r="G52" s="14" t="s">
        <v>23</v>
      </c>
      <c r="H52" s="14" t="s">
        <v>23</v>
      </c>
      <c r="I52" s="14" t="s">
        <v>23</v>
      </c>
      <c r="J52" s="13">
        <f t="shared" si="3"/>
        <v>0</v>
      </c>
      <c r="K52" s="13">
        <v>0</v>
      </c>
      <c r="L52" s="13">
        <v>0</v>
      </c>
    </row>
    <row r="53" spans="1:12" ht="39.75" customHeight="1">
      <c r="A53" s="10">
        <v>8202</v>
      </c>
      <c r="B53" s="11" t="s">
        <v>704</v>
      </c>
      <c r="C53" s="14"/>
      <c r="D53" s="13">
        <f>SUM(E53,F53)</f>
        <v>0</v>
      </c>
      <c r="E53" s="13" t="s">
        <v>23</v>
      </c>
      <c r="F53" s="13" t="s">
        <v>163</v>
      </c>
      <c r="G53" s="13">
        <f>SUM(H53,I53)</f>
        <v>0</v>
      </c>
      <c r="H53" s="13" t="s">
        <v>23</v>
      </c>
      <c r="I53" s="13" t="s">
        <v>163</v>
      </c>
      <c r="J53" s="13">
        <f t="shared" si="3"/>
        <v>0</v>
      </c>
      <c r="K53" s="13">
        <v>0</v>
      </c>
      <c r="L53" s="13">
        <v>0</v>
      </c>
    </row>
    <row r="54" spans="1:12" ht="39.75" customHeight="1">
      <c r="A54" s="10">
        <v>8203</v>
      </c>
      <c r="B54" s="11" t="s">
        <v>705</v>
      </c>
      <c r="C54" s="14"/>
      <c r="D54" s="13">
        <f>SUM(E54,F54)</f>
        <v>0</v>
      </c>
      <c r="E54" s="13">
        <v>0</v>
      </c>
      <c r="F54" s="13">
        <v>0</v>
      </c>
      <c r="G54" s="13">
        <f>SUM(H54,I54)</f>
        <v>0</v>
      </c>
      <c r="H54" s="13">
        <v>0</v>
      </c>
      <c r="I54" s="13">
        <v>0</v>
      </c>
      <c r="J54" s="13">
        <f t="shared" si="3"/>
        <v>-153112138.5</v>
      </c>
      <c r="K54" s="13">
        <v>-45317677.2</v>
      </c>
      <c r="L54" s="13">
        <v>-107794461.3</v>
      </c>
    </row>
    <row r="55" spans="1:12" ht="39.75" customHeight="1">
      <c r="A55" s="10">
        <v>8204</v>
      </c>
      <c r="B55" s="11" t="s">
        <v>706</v>
      </c>
      <c r="C55" s="14"/>
      <c r="D55" s="13">
        <f>SUM(E55,F55)</f>
        <v>0</v>
      </c>
      <c r="E55" s="13">
        <v>0</v>
      </c>
      <c r="F55" s="13">
        <v>0</v>
      </c>
      <c r="G55" s="13">
        <f>SUM(H55,I55)</f>
        <v>0</v>
      </c>
      <c r="H55" s="13">
        <v>0</v>
      </c>
      <c r="I55" s="13">
        <v>0</v>
      </c>
      <c r="J55" s="13">
        <f t="shared" si="3"/>
        <v>0</v>
      </c>
      <c r="K55" s="13"/>
      <c r="L55" s="13"/>
    </row>
    <row r="56" spans="1:12" ht="39.75" customHeight="1">
      <c r="A56" s="10">
        <v>8300</v>
      </c>
      <c r="B56" s="11" t="s">
        <v>707</v>
      </c>
      <c r="C56" s="14"/>
      <c r="D56" s="13">
        <f aca="true" t="shared" si="4" ref="D56:L56">SUM(D57)</f>
        <v>0</v>
      </c>
      <c r="E56" s="13">
        <f t="shared" si="4"/>
        <v>0</v>
      </c>
      <c r="F56" s="13">
        <f t="shared" si="4"/>
        <v>0</v>
      </c>
      <c r="G56" s="13">
        <f t="shared" si="4"/>
        <v>0</v>
      </c>
      <c r="H56" s="13">
        <f t="shared" si="4"/>
        <v>0</v>
      </c>
      <c r="I56" s="13">
        <f t="shared" si="4"/>
        <v>0</v>
      </c>
      <c r="J56" s="13">
        <f t="shared" si="4"/>
        <v>0</v>
      </c>
      <c r="K56" s="13">
        <f t="shared" si="4"/>
        <v>0</v>
      </c>
      <c r="L56" s="13">
        <f t="shared" si="4"/>
        <v>0</v>
      </c>
    </row>
    <row r="57" spans="1:12" ht="39.75" customHeight="1">
      <c r="A57" s="10">
        <v>8310</v>
      </c>
      <c r="B57" s="11" t="s">
        <v>708</v>
      </c>
      <c r="C57" s="14"/>
      <c r="D57" s="13">
        <f>SUM(D58,D61)</f>
        <v>0</v>
      </c>
      <c r="E57" s="13">
        <f>SUM(E58,E61)</f>
        <v>0</v>
      </c>
      <c r="F57" s="13">
        <f>SUM(F58,F61)</f>
        <v>0</v>
      </c>
      <c r="G57" s="13">
        <f>SUM(G58,G61)</f>
        <v>0</v>
      </c>
      <c r="H57" s="13">
        <f>SUM(H58,H61)</f>
        <v>0</v>
      </c>
      <c r="I57" s="13">
        <f>SUM(I58,I61)</f>
        <v>0</v>
      </c>
      <c r="J57" s="13">
        <f>SUM(J58,J61)</f>
        <v>0</v>
      </c>
      <c r="K57" s="13">
        <f>SUM(K58,K61)</f>
        <v>0</v>
      </c>
      <c r="L57" s="13">
        <f>SUM(L58,L61)</f>
        <v>0</v>
      </c>
    </row>
    <row r="58" spans="1:12" ht="39.75" customHeight="1">
      <c r="A58" s="10">
        <v>8311</v>
      </c>
      <c r="B58" s="11" t="s">
        <v>709</v>
      </c>
      <c r="C58" s="14"/>
      <c r="D58" s="13">
        <f>SUM(D59:D60)</f>
        <v>0</v>
      </c>
      <c r="E58" s="13" t="s">
        <v>23</v>
      </c>
      <c r="F58" s="13">
        <f>SUM(F59:F60)</f>
        <v>0</v>
      </c>
      <c r="G58" s="13">
        <f>SUM(G59:G60)</f>
        <v>0</v>
      </c>
      <c r="H58" s="13" t="s">
        <v>23</v>
      </c>
      <c r="I58" s="13">
        <f>SUM(I59:I60)</f>
        <v>0</v>
      </c>
      <c r="J58" s="13">
        <f>SUM(J59:J60)</f>
        <v>0</v>
      </c>
      <c r="K58" s="13" t="s">
        <v>23</v>
      </c>
      <c r="L58" s="13">
        <f>SUM(L59:L60)</f>
        <v>0</v>
      </c>
    </row>
    <row r="59" spans="1:12" ht="39.75" customHeight="1">
      <c r="A59" s="10">
        <v>8312</v>
      </c>
      <c r="B59" s="11" t="s">
        <v>654</v>
      </c>
      <c r="C59" s="14" t="s">
        <v>710</v>
      </c>
      <c r="D59" s="13">
        <f>SUM(E59,F59)</f>
        <v>0</v>
      </c>
      <c r="E59" s="13" t="s">
        <v>23</v>
      </c>
      <c r="F59" s="13">
        <v>0</v>
      </c>
      <c r="G59" s="13">
        <f>SUM(H59,I59)</f>
        <v>0</v>
      </c>
      <c r="H59" s="13" t="s">
        <v>23</v>
      </c>
      <c r="I59" s="13">
        <v>0</v>
      </c>
      <c r="J59" s="13">
        <f>SUM(K59,L59)</f>
        <v>0</v>
      </c>
      <c r="K59" s="13" t="s">
        <v>23</v>
      </c>
      <c r="L59" s="13">
        <v>0</v>
      </c>
    </row>
    <row r="60" spans="1:12" ht="39.75" customHeight="1">
      <c r="A60" s="10">
        <v>8313</v>
      </c>
      <c r="B60" s="11" t="s">
        <v>656</v>
      </c>
      <c r="C60" s="14" t="s">
        <v>711</v>
      </c>
      <c r="D60" s="13">
        <f>SUM(E60,F60)</f>
        <v>0</v>
      </c>
      <c r="E60" s="13" t="s">
        <v>23</v>
      </c>
      <c r="F60" s="13"/>
      <c r="G60" s="13">
        <f>SUM(H60,I60)</f>
        <v>0</v>
      </c>
      <c r="H60" s="13" t="s">
        <v>23</v>
      </c>
      <c r="I60" s="13"/>
      <c r="J60" s="13">
        <f>SUM(K60,L60)</f>
        <v>0</v>
      </c>
      <c r="K60" s="13" t="s">
        <v>23</v>
      </c>
      <c r="L60" s="13"/>
    </row>
    <row r="61" spans="1:12" ht="39.75" customHeight="1">
      <c r="A61" s="10">
        <v>8320</v>
      </c>
      <c r="B61" s="11" t="s">
        <v>712</v>
      </c>
      <c r="C61" s="14"/>
      <c r="D61" s="13">
        <f>SUM(D62,D65)</f>
        <v>0</v>
      </c>
      <c r="E61" s="13">
        <f>SUM(E62,E65)</f>
        <v>0</v>
      </c>
      <c r="F61" s="13">
        <f>SUM(F62,F65)</f>
        <v>0</v>
      </c>
      <c r="G61" s="13">
        <f>SUM(G62,G65)</f>
        <v>0</v>
      </c>
      <c r="H61" s="13">
        <f>SUM(H62,H65)</f>
        <v>0</v>
      </c>
      <c r="I61" s="13">
        <f>SUM(I62,I65)</f>
        <v>0</v>
      </c>
      <c r="J61" s="13">
        <f>SUM(J62,J65)</f>
        <v>0</v>
      </c>
      <c r="K61" s="13">
        <f>SUM(K62,K65)</f>
        <v>0</v>
      </c>
      <c r="L61" s="13">
        <f>SUM(L62,L65)</f>
        <v>0</v>
      </c>
    </row>
    <row r="62" spans="1:12" ht="39.75" customHeight="1">
      <c r="A62" s="10">
        <v>8321</v>
      </c>
      <c r="B62" s="11" t="s">
        <v>713</v>
      </c>
      <c r="C62" s="14"/>
      <c r="D62" s="13">
        <f>SUM(D63:D64)</f>
        <v>0</v>
      </c>
      <c r="E62" s="13" t="s">
        <v>23</v>
      </c>
      <c r="F62" s="13">
        <f>SUM(F63:F64)</f>
        <v>0</v>
      </c>
      <c r="G62" s="13">
        <f>SUM(G63:G64)</f>
        <v>0</v>
      </c>
      <c r="H62" s="13" t="s">
        <v>23</v>
      </c>
      <c r="I62" s="13">
        <f>SUM(I63:I64)</f>
        <v>0</v>
      </c>
      <c r="J62" s="13">
        <f>SUM(J63:J64)</f>
        <v>0</v>
      </c>
      <c r="K62" s="13" t="s">
        <v>23</v>
      </c>
      <c r="L62" s="13">
        <f>SUM(L63:L64)</f>
        <v>0</v>
      </c>
    </row>
    <row r="63" spans="1:12" ht="39.75" customHeight="1">
      <c r="A63" s="10">
        <v>8322</v>
      </c>
      <c r="B63" s="11" t="s">
        <v>714</v>
      </c>
      <c r="C63" s="14" t="s">
        <v>715</v>
      </c>
      <c r="D63" s="13">
        <f>SUM(E63,F63)</f>
        <v>0</v>
      </c>
      <c r="E63" s="13" t="s">
        <v>23</v>
      </c>
      <c r="F63" s="13">
        <v>0</v>
      </c>
      <c r="G63" s="13">
        <f>SUM(H63,I63)</f>
        <v>0</v>
      </c>
      <c r="H63" s="13" t="s">
        <v>23</v>
      </c>
      <c r="I63" s="13">
        <v>0</v>
      </c>
      <c r="J63" s="13">
        <f>SUM(K63,L63)</f>
        <v>0</v>
      </c>
      <c r="K63" s="13" t="s">
        <v>23</v>
      </c>
      <c r="L63" s="13">
        <v>0</v>
      </c>
    </row>
    <row r="64" spans="1:12" ht="39.75" customHeight="1">
      <c r="A64" s="10">
        <v>8330</v>
      </c>
      <c r="B64" s="11" t="s">
        <v>716</v>
      </c>
      <c r="C64" s="14" t="s">
        <v>717</v>
      </c>
      <c r="D64" s="13">
        <f>SUM(E64,F64)</f>
        <v>0</v>
      </c>
      <c r="E64" s="13" t="s">
        <v>23</v>
      </c>
      <c r="F64" s="13">
        <v>0</v>
      </c>
      <c r="G64" s="13">
        <f>SUM(H64,I64)</f>
        <v>0</v>
      </c>
      <c r="H64" s="13" t="s">
        <v>23</v>
      </c>
      <c r="I64" s="13">
        <v>0</v>
      </c>
      <c r="J64" s="13">
        <f>SUM(K64,L64)</f>
        <v>0</v>
      </c>
      <c r="K64" s="13" t="s">
        <v>23</v>
      </c>
      <c r="L64" s="13">
        <v>0</v>
      </c>
    </row>
    <row r="65" spans="1:12" ht="39.75" customHeight="1">
      <c r="A65" s="10">
        <v>8340</v>
      </c>
      <c r="B65" s="11" t="s">
        <v>718</v>
      </c>
      <c r="C65" s="14"/>
      <c r="D65" s="13">
        <f aca="true" t="shared" si="5" ref="D65:L65">SUM(D66:D67)</f>
        <v>0</v>
      </c>
      <c r="E65" s="13">
        <f t="shared" si="5"/>
        <v>0</v>
      </c>
      <c r="F65" s="13">
        <f t="shared" si="5"/>
        <v>0</v>
      </c>
      <c r="G65" s="13">
        <f t="shared" si="5"/>
        <v>0</v>
      </c>
      <c r="H65" s="13">
        <f t="shared" si="5"/>
        <v>0</v>
      </c>
      <c r="I65" s="13">
        <f t="shared" si="5"/>
        <v>0</v>
      </c>
      <c r="J65" s="13">
        <f t="shared" si="5"/>
        <v>0</v>
      </c>
      <c r="K65" s="13">
        <f t="shared" si="5"/>
        <v>0</v>
      </c>
      <c r="L65" s="13">
        <f t="shared" si="5"/>
        <v>0</v>
      </c>
    </row>
    <row r="66" spans="1:12" ht="39.75" customHeight="1">
      <c r="A66" s="10">
        <v>8341</v>
      </c>
      <c r="B66" s="11" t="s">
        <v>719</v>
      </c>
      <c r="C66" s="14" t="s">
        <v>715</v>
      </c>
      <c r="D66" s="13">
        <f>SUM(E66,F66)</f>
        <v>0</v>
      </c>
      <c r="E66" s="13">
        <v>0</v>
      </c>
      <c r="F66" s="13" t="s">
        <v>23</v>
      </c>
      <c r="G66" s="13">
        <f>SUM(H66,I66)</f>
        <v>0</v>
      </c>
      <c r="H66" s="13">
        <v>0</v>
      </c>
      <c r="I66" s="13" t="s">
        <v>23</v>
      </c>
      <c r="J66" s="13">
        <f>SUM(K66,L66)</f>
        <v>0</v>
      </c>
      <c r="K66" s="13">
        <v>0</v>
      </c>
      <c r="L66" s="13" t="s">
        <v>23</v>
      </c>
    </row>
    <row r="67" spans="1:12" ht="39.75" customHeight="1">
      <c r="A67" s="10">
        <v>8350</v>
      </c>
      <c r="B67" s="11" t="s">
        <v>720</v>
      </c>
      <c r="C67" s="14" t="s">
        <v>717</v>
      </c>
      <c r="D67" s="13">
        <f>SUM(E67,F67)</f>
        <v>0</v>
      </c>
      <c r="E67" s="13">
        <v>0</v>
      </c>
      <c r="F67" s="13" t="s">
        <v>23</v>
      </c>
      <c r="G67" s="13">
        <f>SUM(H67,I67)</f>
        <v>0</v>
      </c>
      <c r="H67" s="13">
        <v>0</v>
      </c>
      <c r="I67" s="13" t="s">
        <v>23</v>
      </c>
      <c r="J67" s="13">
        <f>SUM(K67,L67)</f>
        <v>0</v>
      </c>
      <c r="K67" s="13">
        <v>0</v>
      </c>
      <c r="L67" s="13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0.7086614173228347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2020-07-13T08:51:45Z</cp:lastPrinted>
  <dcterms:created xsi:type="dcterms:W3CDTF">2020-07-01T09:51:21Z</dcterms:created>
  <dcterms:modified xsi:type="dcterms:W3CDTF">2020-07-13T08:54:42Z</dcterms:modified>
  <cp:category/>
  <cp:version/>
  <cp:contentType/>
  <cp:contentStatus/>
</cp:coreProperties>
</file>