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Page 1" sheetId="1" r:id="rId1"/>
    <sheet name="Page 2 (2)" sheetId="2" r:id="rId2"/>
  </sheets>
  <externalReferences>
    <externalReference r:id="rId5"/>
  </externalReferences>
  <definedNames>
    <definedName name="_CHIEFACCTNT" localSheetId="1">'Page 2 (2)'!$E$48</definedName>
    <definedName name="_CHIEFACCTNT">#REF!</definedName>
    <definedName name="_Col3" localSheetId="1">'Page 2 (2)'!$E:$E</definedName>
    <definedName name="_Col3">#REF!</definedName>
    <definedName name="_Col4" localSheetId="1">'Page 2 (2)'!$D:$D</definedName>
    <definedName name="_Col4">#REF!</definedName>
    <definedName name="_COMPANYADDR">'Page 1'!$I$27</definedName>
    <definedName name="_COMPANYNAME">'Page 1'!$B$12</definedName>
    <definedName name="_DATE2">'Page 1'!$C$16:$G$16</definedName>
    <definedName name="_MANAGERNAME" localSheetId="1">'Page 2 (2)'!$E$45</definedName>
    <definedName name="_MANAGERNAME">#REF!</definedName>
    <definedName name="_Row1" localSheetId="1">'Page 2 (2)'!$8:$8</definedName>
    <definedName name="_Row1">#REF!</definedName>
    <definedName name="ColCode" localSheetId="1">'Page 2 (2)'!$B:$B</definedName>
    <definedName name="ColCode">#REF!</definedName>
    <definedName name="_xlnm.Print_Area" localSheetId="0">'Page 1'!$A$1:$K$34</definedName>
    <definedName name="RowLast" localSheetId="1">'Page 2 (2)'!$41:$41</definedName>
    <definedName name="RowLast">#REF!</definedName>
  </definedNames>
  <calcPr fullCalcOnLoad="1"/>
</workbook>
</file>

<file path=xl/sharedStrings.xml><?xml version="1.0" encoding="utf-8"?>
<sst xmlns="http://schemas.openxmlformats.org/spreadsheetml/2006/main" count="98" uniqueCount="70">
  <si>
    <t>Հավելված</t>
  </si>
  <si>
    <t>ՀՀ ֆինանսների նախարարի</t>
  </si>
  <si>
    <t>2017թ. հունվարի 30-ի թիվ 27-Ն հրամանի</t>
  </si>
  <si>
    <t>կազմակերպության անվանումը</t>
  </si>
  <si>
    <t>Ֆինանսական հաշվետվություններ</t>
  </si>
  <si>
    <t>հաշվետու ժամանակաշրջանը</t>
  </si>
  <si>
    <t>Կազմակերպության հասցեն</t>
  </si>
  <si>
    <t>Անվանումը</t>
  </si>
  <si>
    <t>Վերադաս մարմինը</t>
  </si>
  <si>
    <t>կոդը</t>
  </si>
  <si>
    <t>Թվային ցուցանիշների չափման միավորը</t>
  </si>
  <si>
    <t>հազար դրամ</t>
  </si>
  <si>
    <t>Ֆինանսական արդյունքների մասին հաշվետվություն</t>
  </si>
  <si>
    <t>Տող</t>
  </si>
  <si>
    <t>Ծնթ.</t>
  </si>
  <si>
    <t>(հաշվետու)</t>
  </si>
  <si>
    <t>(նախորդ)</t>
  </si>
  <si>
    <t>ՀԱՍՈՒՅԹՆԵՐ</t>
  </si>
  <si>
    <t>Փոխանակվող գործարքներից հասույթներ</t>
  </si>
  <si>
    <r>
      <rPr>
        <sz val="10"/>
        <color indexed="8"/>
        <rFont val="Calibri"/>
        <family val="2"/>
      </rPr>
      <t>«</t>
    </r>
    <r>
      <rPr>
        <sz val="10"/>
        <color indexed="8"/>
        <rFont val="Arial Armenian"/>
        <family val="2"/>
      </rPr>
      <t>Բյուջեի ֆինանսավորմամբ</t>
    </r>
    <r>
      <rPr>
        <sz val="10"/>
        <color indexed="8"/>
        <rFont val="Calibri"/>
        <family val="2"/>
      </rPr>
      <t>»</t>
    </r>
    <r>
      <rPr>
        <sz val="10"/>
        <color indexed="8"/>
        <rFont val="Arial Armenian"/>
        <family val="2"/>
      </rPr>
      <t xml:space="preserve"> ծառայությունների մատուցումից հասույթներ</t>
    </r>
  </si>
  <si>
    <t>010</t>
  </si>
  <si>
    <t/>
  </si>
  <si>
    <t>Հաճախորդներին ծառայությունների մատուցումից հասույթներ</t>
  </si>
  <si>
    <t>020</t>
  </si>
  <si>
    <t>Ապրանքների վաճառքից հասույթներ</t>
  </si>
  <si>
    <t>030</t>
  </si>
  <si>
    <t>Ֆինանսական հասույթներ</t>
  </si>
  <si>
    <t>040</t>
  </si>
  <si>
    <t>Փոխանակվող այլ գործարքներից հասույթներ</t>
  </si>
  <si>
    <t>050</t>
  </si>
  <si>
    <t>Ընդամենը փոխանակվող գործարքներից հասույթներ</t>
  </si>
  <si>
    <t>060</t>
  </si>
  <si>
    <t>Չփոխանակվող գործարքներից հասույթներ</t>
  </si>
  <si>
    <t>Պայմանով ստացված ակտիվների հետ կապված հասույթներ</t>
  </si>
  <si>
    <t>070</t>
  </si>
  <si>
    <t>Առանց պայմանների կատարման պահանջի (անհատույց) ստացված ակտիվների հետ կապված հասույթներ</t>
  </si>
  <si>
    <t>080</t>
  </si>
  <si>
    <t>Չփոխանակվող այլ գործարքներից հասույթներ (օգուտներ)</t>
  </si>
  <si>
    <t>090</t>
  </si>
  <si>
    <t>Ընդամենը չփոխանակվող գործարքներից հասույթներ</t>
  </si>
  <si>
    <t>Ընդամենը հասույթներ</t>
  </si>
  <si>
    <t>ԾԱԽՍԵՐ</t>
  </si>
  <si>
    <t>Ծառայությունների մատուցման ծախսեր (իրականացված ծրագրերի ինքնարժեք)</t>
  </si>
  <si>
    <t>Հաճախորդներին մատուցված ծառայությունների գծով ծախսեր (ինքնարժեք)</t>
  </si>
  <si>
    <t>Վաճառված ապրանքների ինքնարժեք</t>
  </si>
  <si>
    <t>Բաշխման ծախսեր</t>
  </si>
  <si>
    <t>Վարչական ծախսեր</t>
  </si>
  <si>
    <t>Ֆինանսական ծախսեր</t>
  </si>
  <si>
    <t>Այլ ծախսեր (կորուստներ)</t>
  </si>
  <si>
    <t>Ընդամենը ծախսեր</t>
  </si>
  <si>
    <t>ԱՅԼ ՕԳՈՒՏՆԵՐ (ՎՆԱՍՆԵՐ)</t>
  </si>
  <si>
    <t>Հիմնական միջոցների և այլ ոչ ընթացիկ ակտիվների օտարումից օգուտներ (վնասներ)</t>
  </si>
  <si>
    <t>Նյութական ակտիվների վերաչափումից օգուտներ (վնասներ)</t>
  </si>
  <si>
    <t>Հավելուրդ (պակասուրդ) նախքան շահութահարկով հարկումը</t>
  </si>
  <si>
    <t>Շահութահարկի գծով ծախս</t>
  </si>
  <si>
    <t>Հաշվետու ժամանակաշրջանի հավելուրդը (պակասուրդը)</t>
  </si>
  <si>
    <t>Վերագրելի՝</t>
  </si>
  <si>
    <t>Փոքրամասնության բաժնեմասին վերագրելի հավելուրդը (պակասուրդը)</t>
  </si>
  <si>
    <t>Վերահսկող կազմակերպության սեփականատերերին վերագրելի հավելուրդը (պակասուրդը)</t>
  </si>
  <si>
    <t>Ղեկավար</t>
  </si>
  <si>
    <t>ստորագրություն</t>
  </si>
  <si>
    <t>Գլխավոր հաշվապահ</t>
  </si>
  <si>
    <t>ստորագրման ամսաթիվ</t>
  </si>
  <si>
    <t>2018թ.</t>
  </si>
  <si>
    <t>2019թ.</t>
  </si>
  <si>
    <t>Դիլիջան համայնք</t>
  </si>
  <si>
    <t>"31" դեկտեմբերի 2019թ.</t>
  </si>
  <si>
    <t>ք.Դիլիջան Մյասնիկյան 55</t>
  </si>
  <si>
    <t>Դիլիջանի համայնքապետարան</t>
  </si>
  <si>
    <t>15 ապրիլի 2020թ.</t>
  </si>
</sst>
</file>

<file path=xl/styles.xml><?xml version="1.0" encoding="utf-8"?>
<styleSheet xmlns="http://schemas.openxmlformats.org/spreadsheetml/2006/main">
  <numFmts count="3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[$-409]dddd\,\ mmmm\ dd\,\ yyyy"/>
    <numFmt numFmtId="189" formatCode="[$-409]h:mm:ss\ AM/PM"/>
    <numFmt numFmtId="190" formatCode="\(0.00\)"/>
    <numFmt numFmtId="191" formatCode="_(* #,##0.0_);_(* \(#,##0.0\);_(* &quot;-&quot;??_);_(@_)"/>
    <numFmt numFmtId="192" formatCode="\(#,##0.00\)\ "/>
    <numFmt numFmtId="193" formatCode="#,##0.0_);[Red]\(#,##0.0\)"/>
  </numFmts>
  <fonts count="74">
    <font>
      <sz val="11"/>
      <color theme="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Calibri"/>
      <family val="2"/>
    </font>
    <font>
      <sz val="10"/>
      <color indexed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Armenian"/>
      <family val="2"/>
    </font>
    <font>
      <sz val="9"/>
      <color indexed="8"/>
      <name val="Arial Armenian"/>
      <family val="2"/>
    </font>
    <font>
      <sz val="8"/>
      <color indexed="8"/>
      <name val="Arial Armenian"/>
      <family val="2"/>
    </font>
    <font>
      <b/>
      <i/>
      <sz val="11"/>
      <color indexed="8"/>
      <name val="Arial Armenian"/>
      <family val="2"/>
    </font>
    <font>
      <sz val="7"/>
      <color indexed="8"/>
      <name val="Arial Armenian"/>
      <family val="2"/>
    </font>
    <font>
      <i/>
      <sz val="9"/>
      <color indexed="8"/>
      <name val="Arial Armenian"/>
      <family val="2"/>
    </font>
    <font>
      <b/>
      <sz val="10"/>
      <color indexed="8"/>
      <name val="Arial Armenian"/>
      <family val="2"/>
    </font>
    <font>
      <b/>
      <sz val="11"/>
      <color indexed="8"/>
      <name val="Arial Armenian"/>
      <family val="2"/>
    </font>
    <font>
      <b/>
      <sz val="6"/>
      <color indexed="8"/>
      <name val="Arial Armenian"/>
      <family val="2"/>
    </font>
    <font>
      <sz val="6"/>
      <color indexed="8"/>
      <name val="Arial Armenian"/>
      <family val="2"/>
    </font>
    <font>
      <b/>
      <sz val="17"/>
      <color indexed="8"/>
      <name val="Arial Armenian"/>
      <family val="2"/>
    </font>
    <font>
      <b/>
      <sz val="12"/>
      <color indexed="8"/>
      <name val="Arial Armenian"/>
      <family val="2"/>
    </font>
    <font>
      <b/>
      <i/>
      <sz val="12"/>
      <color indexed="8"/>
      <name val="Arial Armeni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Armenian"/>
      <family val="2"/>
    </font>
    <font>
      <sz val="10"/>
      <color theme="1"/>
      <name val="Arial Armenian"/>
      <family val="2"/>
    </font>
    <font>
      <sz val="9"/>
      <color theme="1"/>
      <name val="Arial Armenian"/>
      <family val="2"/>
    </font>
    <font>
      <sz val="8"/>
      <color theme="1"/>
      <name val="Arial Armenian"/>
      <family val="2"/>
    </font>
    <font>
      <sz val="9"/>
      <color rgb="FF000000"/>
      <name val="Arial Armenian"/>
      <family val="2"/>
    </font>
    <font>
      <b/>
      <i/>
      <sz val="11"/>
      <color theme="1"/>
      <name val="Arial Armenian"/>
      <family val="2"/>
    </font>
    <font>
      <sz val="7"/>
      <color rgb="FF000000"/>
      <name val="Arial Armenian"/>
      <family val="2"/>
    </font>
    <font>
      <i/>
      <sz val="9"/>
      <color theme="1"/>
      <name val="Arial Armenian"/>
      <family val="2"/>
    </font>
    <font>
      <b/>
      <sz val="11"/>
      <color theme="1"/>
      <name val="Arial Armenian"/>
      <family val="2"/>
    </font>
    <font>
      <sz val="11"/>
      <color rgb="FF000000"/>
      <name val="Arial Armenian"/>
      <family val="2"/>
    </font>
    <font>
      <b/>
      <sz val="10"/>
      <color theme="1"/>
      <name val="Arial Armenian"/>
      <family val="2"/>
    </font>
    <font>
      <sz val="10"/>
      <color rgb="FF000000"/>
      <name val="Arial Armenian"/>
      <family val="2"/>
    </font>
    <font>
      <b/>
      <sz val="6"/>
      <color theme="1"/>
      <name val="Arial Armenian"/>
      <family val="2"/>
    </font>
    <font>
      <sz val="6"/>
      <color theme="1"/>
      <name val="Arial Armenian"/>
      <family val="2"/>
    </font>
    <font>
      <b/>
      <sz val="10"/>
      <color rgb="FF000000"/>
      <name val="Arial Armenian"/>
      <family val="2"/>
    </font>
    <font>
      <b/>
      <sz val="17"/>
      <color theme="1"/>
      <name val="Arial Armenian"/>
      <family val="2"/>
    </font>
    <font>
      <b/>
      <sz val="12"/>
      <color theme="1"/>
      <name val="Arial Armenian"/>
      <family val="2"/>
    </font>
    <font>
      <b/>
      <i/>
      <sz val="12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justify" vertical="center"/>
    </xf>
    <xf numFmtId="0" fontId="56" fillId="0" borderId="0" xfId="0" applyFont="1" applyBorder="1" applyAlignment="1">
      <alignment/>
    </xf>
    <xf numFmtId="0" fontId="59" fillId="0" borderId="0" xfId="0" applyFont="1" applyBorder="1" applyAlignment="1">
      <alignment vertical="center" wrapText="1"/>
    </xf>
    <xf numFmtId="0" fontId="59" fillId="0" borderId="0" xfId="0" applyFont="1" applyAlignment="1">
      <alignment vertical="center" wrapText="1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0" fontId="57" fillId="0" borderId="0" xfId="0" applyFont="1" applyAlignment="1">
      <alignment vertical="center" wrapText="1"/>
    </xf>
    <xf numFmtId="0" fontId="60" fillId="0" borderId="0" xfId="0" applyFont="1" applyAlignment="1">
      <alignment horizontal="right" vertical="center" wrapText="1"/>
    </xf>
    <xf numFmtId="0" fontId="59" fillId="0" borderId="0" xfId="0" applyFont="1" applyFill="1" applyAlignment="1">
      <alignment horizontal="left" vertical="center" wrapText="1" indent="7"/>
    </xf>
    <xf numFmtId="0" fontId="56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right" vertical="center" wrapText="1"/>
    </xf>
    <xf numFmtId="0" fontId="57" fillId="0" borderId="0" xfId="0" applyFont="1" applyFill="1" applyBorder="1" applyAlignment="1">
      <alignment horizontal="left" vertical="center" wrapText="1" indent="5"/>
    </xf>
    <xf numFmtId="0" fontId="61" fillId="0" borderId="0" xfId="0" applyFont="1" applyAlignment="1">
      <alignment vertical="center" wrapText="1"/>
    </xf>
    <xf numFmtId="0" fontId="62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horizontal="right" vertical="center" wrapText="1"/>
    </xf>
    <xf numFmtId="0" fontId="59" fillId="16" borderId="10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right" vertical="center" wrapText="1"/>
    </xf>
    <xf numFmtId="0" fontId="65" fillId="0" borderId="11" xfId="0" applyFont="1" applyBorder="1" applyAlignment="1">
      <alignment horizontal="right" vertical="center" wrapText="1"/>
    </xf>
    <xf numFmtId="0" fontId="66" fillId="0" borderId="11" xfId="0" applyFont="1" applyBorder="1" applyAlignment="1">
      <alignment vertical="center"/>
    </xf>
    <xf numFmtId="0" fontId="57" fillId="0" borderId="11" xfId="0" applyFont="1" applyBorder="1" applyAlignment="1">
      <alignment horizontal="center" vertical="center" wrapText="1"/>
    </xf>
    <xf numFmtId="191" fontId="57" fillId="0" borderId="11" xfId="0" applyNumberFormat="1" applyFont="1" applyBorder="1" applyAlignment="1">
      <alignment horizontal="right" vertical="center" wrapText="1"/>
    </xf>
    <xf numFmtId="191" fontId="67" fillId="0" borderId="11" xfId="0" applyNumberFormat="1" applyFont="1" applyBorder="1" applyAlignment="1">
      <alignment horizontal="right" vertical="center" wrapText="1"/>
    </xf>
    <xf numFmtId="0" fontId="57" fillId="0" borderId="11" xfId="0" applyFont="1" applyBorder="1" applyAlignment="1">
      <alignment vertical="center" wrapText="1"/>
    </xf>
    <xf numFmtId="49" fontId="57" fillId="0" borderId="11" xfId="0" applyNumberFormat="1" applyFont="1" applyBorder="1" applyAlignment="1">
      <alignment horizontal="center" vertical="center" wrapText="1"/>
    </xf>
    <xf numFmtId="193" fontId="57" fillId="0" borderId="11" xfId="0" applyNumberFormat="1" applyFont="1" applyBorder="1" applyAlignment="1">
      <alignment horizontal="right" vertical="center" wrapText="1"/>
    </xf>
    <xf numFmtId="193" fontId="67" fillId="0" borderId="11" xfId="0" applyNumberFormat="1" applyFont="1" applyBorder="1" applyAlignment="1">
      <alignment horizontal="right" vertical="center" wrapText="1"/>
    </xf>
    <xf numFmtId="0" fontId="57" fillId="0" borderId="12" xfId="0" applyFont="1" applyBorder="1" applyAlignment="1">
      <alignment vertical="center" wrapText="1"/>
    </xf>
    <xf numFmtId="49" fontId="57" fillId="0" borderId="12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193" fontId="57" fillId="0" borderId="12" xfId="0" applyNumberFormat="1" applyFont="1" applyBorder="1" applyAlignment="1">
      <alignment horizontal="right" vertical="center" wrapText="1"/>
    </xf>
    <xf numFmtId="0" fontId="66" fillId="0" borderId="13" xfId="0" applyFont="1" applyBorder="1" applyAlignment="1">
      <alignment vertical="center" wrapText="1"/>
    </xf>
    <xf numFmtId="49" fontId="57" fillId="0" borderId="14" xfId="0" applyNumberFormat="1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193" fontId="66" fillId="0" borderId="14" xfId="0" applyNumberFormat="1" applyFont="1" applyBorder="1" applyAlignment="1">
      <alignment horizontal="right" vertical="center" wrapText="1"/>
    </xf>
    <xf numFmtId="0" fontId="68" fillId="16" borderId="10" xfId="0" applyFont="1" applyFill="1" applyBorder="1" applyAlignment="1">
      <alignment horizontal="left" vertical="center" wrapText="1"/>
    </xf>
    <xf numFmtId="49" fontId="69" fillId="16" borderId="10" xfId="0" applyNumberFormat="1" applyFont="1" applyFill="1" applyBorder="1" applyAlignment="1">
      <alignment horizontal="center" vertical="center" wrapText="1"/>
    </xf>
    <xf numFmtId="0" fontId="69" fillId="16" borderId="10" xfId="0" applyFont="1" applyFill="1" applyBorder="1" applyAlignment="1">
      <alignment horizontal="center" vertical="center" wrapText="1"/>
    </xf>
    <xf numFmtId="0" fontId="57" fillId="16" borderId="10" xfId="0" applyFont="1" applyFill="1" applyBorder="1" applyAlignment="1">
      <alignment horizontal="right" vertical="center" wrapText="1"/>
    </xf>
    <xf numFmtId="0" fontId="69" fillId="16" borderId="10" xfId="0" applyFont="1" applyFill="1" applyBorder="1" applyAlignment="1">
      <alignment horizontal="right" vertical="center" wrapText="1"/>
    </xf>
    <xf numFmtId="0" fontId="66" fillId="0" borderId="11" xfId="0" applyFont="1" applyBorder="1" applyAlignment="1">
      <alignment vertical="center" wrapText="1"/>
    </xf>
    <xf numFmtId="2" fontId="57" fillId="0" borderId="11" xfId="0" applyNumberFormat="1" applyFont="1" applyBorder="1" applyAlignment="1">
      <alignment horizontal="right" vertical="center" wrapText="1"/>
    </xf>
    <xf numFmtId="2" fontId="67" fillId="0" borderId="11" xfId="0" applyNumberFormat="1" applyFont="1" applyBorder="1" applyAlignment="1">
      <alignment horizontal="right" vertical="center" wrapText="1"/>
    </xf>
    <xf numFmtId="193" fontId="67" fillId="0" borderId="12" xfId="0" applyNumberFormat="1" applyFont="1" applyBorder="1" applyAlignment="1">
      <alignment horizontal="right" vertical="center" wrapText="1"/>
    </xf>
    <xf numFmtId="0" fontId="57" fillId="0" borderId="14" xfId="0" applyFont="1" applyBorder="1" applyAlignment="1">
      <alignment horizontal="center" vertical="center" wrapText="1"/>
    </xf>
    <xf numFmtId="193" fontId="57" fillId="0" borderId="14" xfId="0" applyNumberFormat="1" applyFont="1" applyBorder="1" applyAlignment="1">
      <alignment horizontal="right" vertical="center" wrapText="1"/>
    </xf>
    <xf numFmtId="0" fontId="64" fillId="0" borderId="15" xfId="0" applyFont="1" applyBorder="1" applyAlignment="1">
      <alignment vertical="center"/>
    </xf>
    <xf numFmtId="0" fontId="57" fillId="0" borderId="15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193" fontId="64" fillId="0" borderId="16" xfId="0" applyNumberFormat="1" applyFont="1" applyBorder="1" applyAlignment="1">
      <alignment horizontal="right" vertical="center" wrapText="1"/>
    </xf>
    <xf numFmtId="0" fontId="66" fillId="0" borderId="11" xfId="0" applyFont="1" applyBorder="1" applyAlignment="1">
      <alignment horizontal="center" vertical="center" wrapText="1"/>
    </xf>
    <xf numFmtId="0" fontId="57" fillId="0" borderId="17" xfId="0" applyFont="1" applyBorder="1" applyAlignment="1">
      <alignment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right" vertical="center" wrapText="1"/>
    </xf>
    <xf numFmtId="0" fontId="66" fillId="0" borderId="12" xfId="0" applyFont="1" applyBorder="1" applyAlignment="1">
      <alignment vertical="center" wrapText="1"/>
    </xf>
    <xf numFmtId="193" fontId="66" fillId="0" borderId="12" xfId="0" applyNumberFormat="1" applyFont="1" applyBorder="1" applyAlignment="1">
      <alignment horizontal="right" vertical="center" wrapText="1"/>
    </xf>
    <xf numFmtId="193" fontId="57" fillId="0" borderId="17" xfId="0" applyNumberFormat="1" applyFont="1" applyBorder="1" applyAlignment="1">
      <alignment horizontal="right" vertical="center" wrapText="1"/>
    </xf>
    <xf numFmtId="193" fontId="67" fillId="0" borderId="17" xfId="0" applyNumberFormat="1" applyFont="1" applyBorder="1" applyAlignment="1">
      <alignment horizontal="right" vertical="center" wrapText="1"/>
    </xf>
    <xf numFmtId="0" fontId="64" fillId="0" borderId="15" xfId="0" applyFont="1" applyBorder="1" applyAlignment="1">
      <alignment vertical="center" wrapText="1"/>
    </xf>
    <xf numFmtId="0" fontId="66" fillId="0" borderId="11" xfId="0" applyFont="1" applyBorder="1" applyAlignment="1">
      <alignment horizontal="right" vertical="center" wrapText="1"/>
    </xf>
    <xf numFmtId="0" fontId="70" fillId="0" borderId="11" xfId="0" applyFont="1" applyBorder="1" applyAlignment="1">
      <alignment horizontal="right" vertical="center" wrapText="1"/>
    </xf>
    <xf numFmtId="193" fontId="66" fillId="0" borderId="11" xfId="0" applyNumberFormat="1" applyFont="1" applyBorder="1" applyAlignment="1">
      <alignment horizontal="right" vertical="center" wrapText="1"/>
    </xf>
    <xf numFmtId="193" fontId="70" fillId="0" borderId="11" xfId="0" applyNumberFormat="1" applyFont="1" applyBorder="1" applyAlignment="1">
      <alignment horizontal="right" vertical="center" wrapText="1"/>
    </xf>
    <xf numFmtId="193" fontId="66" fillId="0" borderId="18" xfId="0" applyNumberFormat="1" applyFont="1" applyBorder="1" applyAlignment="1">
      <alignment horizontal="right" vertical="center" wrapText="1"/>
    </xf>
    <xf numFmtId="193" fontId="70" fillId="0" borderId="18" xfId="0" applyNumberFormat="1" applyFont="1" applyBorder="1" applyAlignment="1">
      <alignment horizontal="right" vertical="center" wrapText="1"/>
    </xf>
    <xf numFmtId="0" fontId="66" fillId="0" borderId="0" xfId="0" applyFont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right" vertical="center"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justify" vertical="center" wrapText="1"/>
    </xf>
    <xf numFmtId="0" fontId="59" fillId="0" borderId="0" xfId="0" applyFont="1" applyAlignment="1">
      <alignment horizontal="center" vertical="center" wrapText="1"/>
    </xf>
    <xf numFmtId="0" fontId="56" fillId="0" borderId="19" xfId="0" applyFont="1" applyBorder="1" applyAlignment="1">
      <alignment/>
    </xf>
    <xf numFmtId="0" fontId="58" fillId="0" borderId="0" xfId="0" applyFont="1" applyBorder="1" applyAlignment="1">
      <alignment horizontal="center" vertical="center" wrapText="1"/>
    </xf>
    <xf numFmtId="193" fontId="56" fillId="0" borderId="0" xfId="0" applyNumberFormat="1" applyFont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6" fillId="16" borderId="12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/>
    </xf>
    <xf numFmtId="0" fontId="59" fillId="0" borderId="20" xfId="0" applyFont="1" applyBorder="1" applyAlignment="1">
      <alignment horizontal="center" vertical="center" wrapText="1"/>
    </xf>
    <xf numFmtId="0" fontId="57" fillId="0" borderId="0" xfId="0" applyFont="1" applyAlignment="1">
      <alignment horizontal="right" vertical="center"/>
    </xf>
    <xf numFmtId="0" fontId="56" fillId="0" borderId="19" xfId="0" applyFont="1" applyBorder="1" applyAlignment="1">
      <alignment horizontal="center"/>
    </xf>
    <xf numFmtId="0" fontId="58" fillId="0" borderId="0" xfId="0" applyFont="1" applyAlignment="1">
      <alignment horizontal="center" vertical="center" wrapText="1"/>
    </xf>
    <xf numFmtId="0" fontId="58" fillId="0" borderId="19" xfId="0" applyFont="1" applyBorder="1" applyAlignment="1">
      <alignment horizontal="center" wrapText="1"/>
    </xf>
    <xf numFmtId="0" fontId="58" fillId="0" borderId="19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6" fillId="0" borderId="19" xfId="0" applyFont="1" applyFill="1" applyBorder="1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56" fillId="0" borderId="0" xfId="0" applyFont="1" applyFill="1" applyBorder="1" applyAlignment="1">
      <alignment horizontal="center"/>
    </xf>
    <xf numFmtId="0" fontId="57" fillId="0" borderId="19" xfId="0" applyFont="1" applyFill="1" applyBorder="1" applyAlignment="1">
      <alignment horizontal="right" vertical="center" wrapText="1"/>
    </xf>
    <xf numFmtId="0" fontId="56" fillId="0" borderId="19" xfId="0" applyFont="1" applyBorder="1" applyAlignment="1">
      <alignment horizontal="center" vertical="center" wrapText="1"/>
    </xf>
    <xf numFmtId="0" fontId="66" fillId="16" borderId="12" xfId="0" applyFont="1" applyFill="1" applyBorder="1" applyAlignment="1">
      <alignment horizontal="center" vertical="center" wrapText="1"/>
    </xf>
    <xf numFmtId="0" fontId="66" fillId="16" borderId="10" xfId="0" applyFont="1" applyFill="1" applyBorder="1" applyAlignment="1">
      <alignment horizontal="center" vertical="center" wrapText="1"/>
    </xf>
    <xf numFmtId="0" fontId="57" fillId="16" borderId="21" xfId="0" applyFont="1" applyFill="1" applyBorder="1" applyAlignment="1">
      <alignment vertical="center" wrapText="1"/>
    </xf>
    <xf numFmtId="0" fontId="57" fillId="16" borderId="22" xfId="0" applyFont="1" applyFill="1" applyBorder="1" applyAlignment="1">
      <alignment vertical="center" wrapText="1"/>
    </xf>
    <xf numFmtId="0" fontId="73" fillId="0" borderId="0" xfId="0" applyFont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&#1377;&#1396;&#1411;&#1400;&#14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msh"/>
      <sheetName val="գրադ."/>
      <sheetName val="գեղ.դ."/>
      <sheetName val="երաժ."/>
      <sheetName val="թանգ."/>
      <sheetName val="sport"/>
      <sheetName val="kom"/>
      <sheetName val="bnak"/>
      <sheetName val="zbos"/>
      <sheetName val="ampop1"/>
      <sheetName val="mank"/>
      <sheetName val="ampop1 (2)"/>
      <sheetName val="qax"/>
      <sheetName val="ampop1 (3)"/>
      <sheetName val="ampop1 (4)"/>
    </sheetNames>
    <sheetDataSet>
      <sheetData sheetId="2">
        <row r="12">
          <cell r="D12">
            <v>0</v>
          </cell>
        </row>
      </sheetData>
      <sheetData sheetId="12">
        <row r="12">
          <cell r="E12">
            <v>472</v>
          </cell>
        </row>
      </sheetData>
      <sheetData sheetId="13">
        <row r="12">
          <cell r="E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GridLines="0" zoomScalePageLayoutView="0" workbookViewId="0" topLeftCell="A1">
      <selection activeCell="G33" sqref="G33"/>
    </sheetView>
  </sheetViews>
  <sheetFormatPr defaultColWidth="9.140625" defaultRowHeight="15"/>
  <cols>
    <col min="1" max="1" width="9.140625" style="1" customWidth="1"/>
    <col min="2" max="2" width="10.8515625" style="1" customWidth="1"/>
    <col min="3" max="3" width="9.140625" style="1" customWidth="1"/>
    <col min="4" max="4" width="10.28125" style="1" customWidth="1"/>
    <col min="5" max="6" width="9.140625" style="1" customWidth="1"/>
    <col min="7" max="8" width="13.7109375" style="1" customWidth="1"/>
    <col min="9" max="16384" width="9.140625" style="1" customWidth="1"/>
  </cols>
  <sheetData>
    <row r="1" spans="6:10" ht="12.75" customHeight="1">
      <c r="F1" s="83" t="s">
        <v>0</v>
      </c>
      <c r="G1" s="83"/>
      <c r="H1" s="83"/>
      <c r="I1" s="83"/>
      <c r="J1" s="83"/>
    </row>
    <row r="2" spans="6:10" ht="12" customHeight="1">
      <c r="F2" s="83" t="s">
        <v>1</v>
      </c>
      <c r="G2" s="83"/>
      <c r="H2" s="83"/>
      <c r="I2" s="83"/>
      <c r="J2" s="83"/>
    </row>
    <row r="3" spans="6:10" ht="12.75" customHeight="1">
      <c r="F3" s="83" t="s">
        <v>2</v>
      </c>
      <c r="G3" s="83"/>
      <c r="H3" s="83"/>
      <c r="I3" s="83"/>
      <c r="J3" s="83"/>
    </row>
    <row r="4" ht="14.25">
      <c r="I4" s="2"/>
    </row>
    <row r="5" ht="14.25">
      <c r="I5" s="2"/>
    </row>
    <row r="6" ht="14.25">
      <c r="I6" s="3"/>
    </row>
    <row r="7" ht="14.25">
      <c r="I7" s="3"/>
    </row>
    <row r="8" ht="14.25">
      <c r="I8" s="3"/>
    </row>
    <row r="9" ht="14.25">
      <c r="I9" s="3"/>
    </row>
    <row r="10" ht="14.25">
      <c r="I10" s="3"/>
    </row>
    <row r="11" ht="14.25">
      <c r="I11" s="3"/>
    </row>
    <row r="12" spans="2:9" ht="14.25">
      <c r="B12" s="84" t="s">
        <v>65</v>
      </c>
      <c r="C12" s="84"/>
      <c r="D12" s="84"/>
      <c r="E12" s="84"/>
      <c r="F12" s="84"/>
      <c r="G12" s="84"/>
      <c r="H12" s="84"/>
      <c r="I12" s="3"/>
    </row>
    <row r="13" spans="2:9" ht="15" customHeight="1">
      <c r="B13" s="82" t="s">
        <v>3</v>
      </c>
      <c r="C13" s="82"/>
      <c r="D13" s="82"/>
      <c r="E13" s="82"/>
      <c r="F13" s="82"/>
      <c r="G13" s="82"/>
      <c r="H13" s="82"/>
      <c r="I13" s="3"/>
    </row>
    <row r="14" spans="3:5" ht="14.25">
      <c r="C14" s="85"/>
      <c r="D14" s="85"/>
      <c r="E14" s="85"/>
    </row>
    <row r="15" spans="2:8" ht="46.5" customHeight="1">
      <c r="B15" s="92" t="s">
        <v>4</v>
      </c>
      <c r="C15" s="92"/>
      <c r="D15" s="92"/>
      <c r="E15" s="92"/>
      <c r="F15" s="92"/>
      <c r="G15" s="92"/>
      <c r="H15" s="92"/>
    </row>
    <row r="16" spans="2:8" ht="14.25">
      <c r="B16" s="4"/>
      <c r="C16" s="86" t="s">
        <v>66</v>
      </c>
      <c r="D16" s="86"/>
      <c r="E16" s="86"/>
      <c r="F16" s="86"/>
      <c r="G16" s="86"/>
      <c r="H16" s="4"/>
    </row>
    <row r="17" spans="2:8" ht="15" customHeight="1">
      <c r="B17" s="5"/>
      <c r="C17" s="82" t="s">
        <v>5</v>
      </c>
      <c r="D17" s="82"/>
      <c r="E17" s="82"/>
      <c r="F17" s="82"/>
      <c r="G17" s="82"/>
      <c r="H17" s="5"/>
    </row>
    <row r="18" spans="2:8" ht="14.25" customHeight="1">
      <c r="B18" s="93"/>
      <c r="C18" s="93"/>
      <c r="D18" s="93"/>
      <c r="E18" s="93"/>
      <c r="F18" s="93"/>
      <c r="G18" s="93"/>
      <c r="H18" s="6"/>
    </row>
    <row r="19" spans="2:8" ht="19.5" customHeight="1">
      <c r="B19" s="94"/>
      <c r="C19" s="94"/>
      <c r="D19" s="94"/>
      <c r="E19" s="94"/>
      <c r="F19" s="94"/>
      <c r="G19" s="94"/>
      <c r="H19" s="94"/>
    </row>
    <row r="25" spans="6:12" ht="14.25">
      <c r="F25" s="7"/>
      <c r="G25" s="7"/>
      <c r="H25" s="7"/>
      <c r="I25" s="7"/>
      <c r="J25" s="7"/>
      <c r="K25" s="7"/>
      <c r="L25" s="7"/>
    </row>
    <row r="26" spans="6:12" ht="14.25">
      <c r="F26" s="7"/>
      <c r="G26" s="7"/>
      <c r="H26" s="7"/>
      <c r="I26" s="7"/>
      <c r="J26" s="7"/>
      <c r="K26" s="7"/>
      <c r="L26" s="7"/>
    </row>
    <row r="27" spans="1:12" ht="20.25" customHeight="1">
      <c r="A27" s="90" t="s">
        <v>6</v>
      </c>
      <c r="B27" s="90"/>
      <c r="C27" s="90"/>
      <c r="D27" s="90"/>
      <c r="E27" s="1" t="s">
        <v>67</v>
      </c>
      <c r="F27" s="81"/>
      <c r="G27" s="81"/>
      <c r="H27" s="8"/>
      <c r="I27" s="87" t="s">
        <v>68</v>
      </c>
      <c r="J27" s="87"/>
      <c r="K27" s="87"/>
      <c r="L27" s="7"/>
    </row>
    <row r="28" spans="1:12" ht="14.25">
      <c r="A28" s="9"/>
      <c r="B28" s="10"/>
      <c r="F28" s="88"/>
      <c r="G28" s="88"/>
      <c r="H28" s="11"/>
      <c r="I28" s="89" t="s">
        <v>7</v>
      </c>
      <c r="J28" s="89"/>
      <c r="K28" s="89"/>
      <c r="L28" s="7"/>
    </row>
    <row r="29" spans="1:12" ht="20.25" customHeight="1">
      <c r="A29" s="90" t="s">
        <v>8</v>
      </c>
      <c r="B29" s="90"/>
      <c r="C29" s="90"/>
      <c r="D29" s="90"/>
      <c r="F29" s="91">
        <v>211003</v>
      </c>
      <c r="G29" s="91"/>
      <c r="H29" s="8"/>
      <c r="I29" s="12"/>
      <c r="J29" s="12"/>
      <c r="K29" s="12"/>
      <c r="L29" s="7"/>
    </row>
    <row r="30" spans="1:12" ht="14.25">
      <c r="A30" s="9"/>
      <c r="B30" s="10"/>
      <c r="F30" s="95" t="s">
        <v>9</v>
      </c>
      <c r="G30" s="95"/>
      <c r="H30" s="11"/>
      <c r="I30" s="88"/>
      <c r="J30" s="88"/>
      <c r="K30" s="88"/>
      <c r="L30" s="7"/>
    </row>
    <row r="31" spans="1:12" ht="20.25" customHeight="1">
      <c r="A31" s="90"/>
      <c r="B31" s="90"/>
      <c r="C31" s="90"/>
      <c r="D31" s="90"/>
      <c r="E31" s="10"/>
      <c r="F31" s="96"/>
      <c r="G31" s="96"/>
      <c r="H31" s="8"/>
      <c r="I31" s="7"/>
      <c r="J31" s="7"/>
      <c r="K31" s="7"/>
      <c r="L31" s="7"/>
    </row>
    <row r="32" spans="1:12" ht="14.25">
      <c r="A32" s="90" t="s">
        <v>10</v>
      </c>
      <c r="B32" s="90"/>
      <c r="C32" s="90"/>
      <c r="D32" s="90"/>
      <c r="E32" s="10"/>
      <c r="F32" s="97" t="s">
        <v>11</v>
      </c>
      <c r="G32" s="97"/>
      <c r="H32" s="13"/>
      <c r="I32" s="7"/>
      <c r="J32" s="7"/>
      <c r="K32" s="7"/>
      <c r="L32" s="7"/>
    </row>
    <row r="33" spans="8:12" ht="27.75" customHeight="1">
      <c r="H33" s="14"/>
      <c r="I33" s="7"/>
      <c r="J33" s="7"/>
      <c r="K33" s="7"/>
      <c r="L33" s="7"/>
    </row>
    <row r="34" spans="6:12" ht="14.25">
      <c r="F34" s="7"/>
      <c r="G34" s="7"/>
      <c r="H34" s="7"/>
      <c r="I34" s="7"/>
      <c r="J34" s="7"/>
      <c r="K34" s="7"/>
      <c r="L34" s="7"/>
    </row>
    <row r="35" spans="6:12" ht="14.25">
      <c r="F35" s="7"/>
      <c r="G35" s="7"/>
      <c r="H35" s="7"/>
      <c r="I35" s="7"/>
      <c r="J35" s="7"/>
      <c r="K35" s="7"/>
      <c r="L35" s="7"/>
    </row>
    <row r="36" spans="6:12" ht="14.25">
      <c r="F36" s="7"/>
      <c r="G36" s="7"/>
      <c r="H36" s="7"/>
      <c r="I36" s="7"/>
      <c r="J36" s="7"/>
      <c r="K36" s="7"/>
      <c r="L36" s="7"/>
    </row>
  </sheetData>
  <sheetProtection formatCells="0" formatColumns="0" formatRows="0" insertColumns="0" insertRows="0" insertHyperlinks="0" deleteColumns="0" deleteRows="0" sort="0" autoFilter="0" pivotTables="0"/>
  <mergeCells count="23">
    <mergeCell ref="F30:G30"/>
    <mergeCell ref="I30:K30"/>
    <mergeCell ref="A31:D31"/>
    <mergeCell ref="F31:G31"/>
    <mergeCell ref="A32:D32"/>
    <mergeCell ref="F32:G32"/>
    <mergeCell ref="I27:K27"/>
    <mergeCell ref="F28:G28"/>
    <mergeCell ref="I28:K28"/>
    <mergeCell ref="A29:D29"/>
    <mergeCell ref="F29:G29"/>
    <mergeCell ref="B15:H15"/>
    <mergeCell ref="B18:G18"/>
    <mergeCell ref="B19:H19"/>
    <mergeCell ref="A27:D27"/>
    <mergeCell ref="C17:G17"/>
    <mergeCell ref="F1:J1"/>
    <mergeCell ref="F2:J2"/>
    <mergeCell ref="F3:J3"/>
    <mergeCell ref="B12:H12"/>
    <mergeCell ref="B13:H13"/>
    <mergeCell ref="C14:E14"/>
    <mergeCell ref="C16:G16"/>
  </mergeCells>
  <printOptions/>
  <pageMargins left="0.699999988079071" right="0.699999988079071" top="0.75" bottom="0.75" header="0.30000001192092896" footer="0.30000001192092896"/>
  <pageSetup errors="blank" fitToHeight="0" fitToWidth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tabSelected="1" zoomScalePageLayoutView="0" workbookViewId="0" topLeftCell="A1">
      <selection activeCell="A54" sqref="A54"/>
    </sheetView>
  </sheetViews>
  <sheetFormatPr defaultColWidth="9.140625" defaultRowHeight="15"/>
  <cols>
    <col min="1" max="1" width="46.421875" style="1" customWidth="1"/>
    <col min="2" max="3" width="9.140625" style="1" customWidth="1"/>
    <col min="4" max="5" width="22.421875" style="1" customWidth="1"/>
    <col min="6" max="6" width="10.8515625" style="1" bestFit="1" customWidth="1"/>
    <col min="7" max="7" width="9.140625" style="1" customWidth="1"/>
    <col min="8" max="8" width="45.421875" style="1" customWidth="1"/>
    <col min="9" max="16384" width="9.140625" style="1" customWidth="1"/>
  </cols>
  <sheetData>
    <row r="1" spans="1:6" ht="33" customHeight="1">
      <c r="A1" s="103" t="s">
        <v>12</v>
      </c>
      <c r="B1" s="103"/>
      <c r="C1" s="103"/>
      <c r="D1" s="103"/>
      <c r="E1" s="103"/>
      <c r="F1" s="15"/>
    </row>
    <row r="2" spans="2:10" ht="14.25">
      <c r="B2" s="16"/>
      <c r="C2" s="16"/>
      <c r="D2" s="16"/>
      <c r="I2" s="17"/>
      <c r="J2" s="17"/>
    </row>
    <row r="3" spans="1:5" ht="14.25">
      <c r="A3" s="101"/>
      <c r="B3" s="99" t="s">
        <v>13</v>
      </c>
      <c r="C3" s="99" t="s">
        <v>14</v>
      </c>
      <c r="D3" s="80" t="s">
        <v>64</v>
      </c>
      <c r="E3" s="80" t="s">
        <v>63</v>
      </c>
    </row>
    <row r="4" spans="1:5" ht="14.25">
      <c r="A4" s="102"/>
      <c r="B4" s="100"/>
      <c r="C4" s="100"/>
      <c r="D4" s="18" t="s">
        <v>15</v>
      </c>
      <c r="E4" s="18" t="s">
        <v>16</v>
      </c>
    </row>
    <row r="5" spans="1:5" ht="14.25">
      <c r="A5" s="18">
        <v>1</v>
      </c>
      <c r="B5" s="18">
        <v>2</v>
      </c>
      <c r="C5" s="18">
        <v>3</v>
      </c>
      <c r="D5" s="18">
        <v>4</v>
      </c>
      <c r="E5" s="18">
        <v>5</v>
      </c>
    </row>
    <row r="6" spans="1:5" ht="21.75" customHeight="1">
      <c r="A6" s="19" t="s">
        <v>17</v>
      </c>
      <c r="B6" s="20"/>
      <c r="C6" s="20"/>
      <c r="D6" s="21"/>
      <c r="E6" s="22"/>
    </row>
    <row r="7" spans="1:5" ht="21.75" customHeight="1">
      <c r="A7" s="23" t="s">
        <v>18</v>
      </c>
      <c r="B7" s="24"/>
      <c r="C7" s="24"/>
      <c r="D7" s="25"/>
      <c r="E7" s="26"/>
    </row>
    <row r="8" spans="1:5" ht="30" customHeight="1">
      <c r="A8" s="27" t="s">
        <v>19</v>
      </c>
      <c r="B8" s="28" t="s">
        <v>20</v>
      </c>
      <c r="C8" s="24">
        <v>24</v>
      </c>
      <c r="D8" s="29">
        <v>314174</v>
      </c>
      <c r="E8" s="29">
        <v>298531.5</v>
      </c>
    </row>
    <row r="9" spans="1:5" ht="30" customHeight="1">
      <c r="A9" s="27" t="s">
        <v>22</v>
      </c>
      <c r="B9" s="28" t="s">
        <v>23</v>
      </c>
      <c r="C9" s="24"/>
      <c r="D9" s="29" t="s">
        <v>21</v>
      </c>
      <c r="E9" s="30" t="s">
        <v>21</v>
      </c>
    </row>
    <row r="10" spans="1:5" ht="21.75" customHeight="1">
      <c r="A10" s="27" t="s">
        <v>24</v>
      </c>
      <c r="B10" s="28" t="s">
        <v>25</v>
      </c>
      <c r="C10" s="24"/>
      <c r="D10" s="29">
        <v>123544</v>
      </c>
      <c r="E10" s="30">
        <f>256037</f>
        <v>256037</v>
      </c>
    </row>
    <row r="11" spans="1:5" ht="21.75" customHeight="1">
      <c r="A11" s="27" t="s">
        <v>26</v>
      </c>
      <c r="B11" s="28" t="s">
        <v>27</v>
      </c>
      <c r="C11" s="24">
        <v>25</v>
      </c>
      <c r="D11" s="29" t="s">
        <v>21</v>
      </c>
      <c r="E11" s="30" t="s">
        <v>21</v>
      </c>
    </row>
    <row r="12" spans="1:5" ht="21.75" customHeight="1" thickBot="1">
      <c r="A12" s="31" t="s">
        <v>28</v>
      </c>
      <c r="B12" s="32" t="s">
        <v>29</v>
      </c>
      <c r="C12" s="33">
        <v>26</v>
      </c>
      <c r="D12" s="34">
        <f>'[1]գրադ.'!D12+'[1]գեղ.դ.'!D19+'[1]երաժ.'!D12</f>
        <v>0</v>
      </c>
      <c r="E12" s="34">
        <f>'[1]ampop1 (2)'!E12+'[1]qax'!E12</f>
        <v>472</v>
      </c>
    </row>
    <row r="13" spans="1:5" ht="30" customHeight="1" thickBot="1">
      <c r="A13" s="35" t="s">
        <v>30</v>
      </c>
      <c r="B13" s="36" t="s">
        <v>31</v>
      </c>
      <c r="C13" s="37"/>
      <c r="D13" s="38">
        <f>SUM(D8:D12)</f>
        <v>437718</v>
      </c>
      <c r="E13" s="38">
        <f>SUM(E8:E12)</f>
        <v>555040.5</v>
      </c>
    </row>
    <row r="14" spans="1:5" ht="21.75" customHeight="1">
      <c r="A14" s="39"/>
      <c r="B14" s="40"/>
      <c r="C14" s="41"/>
      <c r="D14" s="42"/>
      <c r="E14" s="43"/>
    </row>
    <row r="15" spans="1:5" ht="21.75" customHeight="1">
      <c r="A15" s="44" t="s">
        <v>32</v>
      </c>
      <c r="B15" s="28"/>
      <c r="C15" s="24"/>
      <c r="D15" s="45"/>
      <c r="E15" s="46"/>
    </row>
    <row r="16" spans="1:5" ht="30" customHeight="1">
      <c r="A16" s="27" t="s">
        <v>33</v>
      </c>
      <c r="B16" s="28" t="s">
        <v>34</v>
      </c>
      <c r="C16" s="24">
        <v>27</v>
      </c>
      <c r="D16" s="30">
        <f>10501.9+26750.9</f>
        <v>37252.8</v>
      </c>
      <c r="E16" s="30">
        <f>10501.9+17990</f>
        <v>28491.9</v>
      </c>
    </row>
    <row r="17" spans="1:5" ht="44.25" customHeight="1">
      <c r="A17" s="27" t="s">
        <v>35</v>
      </c>
      <c r="B17" s="28" t="s">
        <v>36</v>
      </c>
      <c r="C17" s="24"/>
      <c r="D17" s="29" t="s">
        <v>21</v>
      </c>
      <c r="E17" s="30" t="s">
        <v>21</v>
      </c>
    </row>
    <row r="18" spans="1:5" ht="30" customHeight="1" thickBot="1">
      <c r="A18" s="31" t="s">
        <v>37</v>
      </c>
      <c r="B18" s="32" t="s">
        <v>38</v>
      </c>
      <c r="C18" s="33">
        <v>28</v>
      </c>
      <c r="D18" s="34">
        <v>481477.9</v>
      </c>
      <c r="E18" s="47">
        <v>429538.8</v>
      </c>
    </row>
    <row r="19" spans="1:5" ht="30" customHeight="1" thickBot="1">
      <c r="A19" s="35" t="s">
        <v>39</v>
      </c>
      <c r="B19" s="48">
        <v>100</v>
      </c>
      <c r="C19" s="48"/>
      <c r="D19" s="49">
        <f>SUM(D16:D18)</f>
        <v>518730.7</v>
      </c>
      <c r="E19" s="49">
        <f>SUM(E16:E18)</f>
        <v>458030.7</v>
      </c>
    </row>
    <row r="20" spans="1:5" ht="21.75" customHeight="1" thickBot="1">
      <c r="A20" s="50" t="s">
        <v>40</v>
      </c>
      <c r="B20" s="51">
        <v>110</v>
      </c>
      <c r="C20" s="52"/>
      <c r="D20" s="53">
        <f>D13+D19</f>
        <v>956448.7</v>
      </c>
      <c r="E20" s="53">
        <f>E13+E19</f>
        <v>1013071.2</v>
      </c>
    </row>
    <row r="21" spans="1:5" ht="21.75" customHeight="1">
      <c r="A21" s="39"/>
      <c r="B21" s="41"/>
      <c r="C21" s="41"/>
      <c r="D21" s="42"/>
      <c r="E21" s="43"/>
    </row>
    <row r="22" spans="1:5" ht="21.75" customHeight="1">
      <c r="A22" s="19" t="s">
        <v>41</v>
      </c>
      <c r="B22" s="20"/>
      <c r="C22" s="20"/>
      <c r="D22" s="21"/>
      <c r="E22" s="22"/>
    </row>
    <row r="23" spans="1:5" ht="30" customHeight="1">
      <c r="A23" s="27" t="s">
        <v>42</v>
      </c>
      <c r="B23" s="24">
        <v>120</v>
      </c>
      <c r="C23" s="24">
        <v>29</v>
      </c>
      <c r="D23" s="29">
        <v>-1030496.9</v>
      </c>
      <c r="E23" s="29">
        <v>-844591.5</v>
      </c>
    </row>
    <row r="24" spans="1:5" ht="30" customHeight="1">
      <c r="A24" s="27" t="s">
        <v>43</v>
      </c>
      <c r="B24" s="24">
        <v>130</v>
      </c>
      <c r="C24" s="54"/>
      <c r="D24" s="29" t="s">
        <v>21</v>
      </c>
      <c r="E24" s="30" t="s">
        <v>21</v>
      </c>
    </row>
    <row r="25" spans="1:5" ht="21.75" customHeight="1">
      <c r="A25" s="27" t="s">
        <v>44</v>
      </c>
      <c r="B25" s="24">
        <v>140</v>
      </c>
      <c r="C25" s="54"/>
      <c r="D25" s="29" t="s">
        <v>21</v>
      </c>
      <c r="E25" s="30" t="s">
        <v>21</v>
      </c>
    </row>
    <row r="26" spans="1:5" ht="21.75" customHeight="1">
      <c r="A26" s="27" t="s">
        <v>45</v>
      </c>
      <c r="B26" s="24">
        <v>150</v>
      </c>
      <c r="C26" s="24">
        <v>30</v>
      </c>
      <c r="D26" s="29" t="s">
        <v>21</v>
      </c>
      <c r="E26" s="29" t="s">
        <v>21</v>
      </c>
    </row>
    <row r="27" spans="1:5" ht="21.75" customHeight="1">
      <c r="A27" s="27" t="s">
        <v>46</v>
      </c>
      <c r="B27" s="24">
        <v>160</v>
      </c>
      <c r="C27" s="24">
        <v>31</v>
      </c>
      <c r="D27" s="29" t="s">
        <v>21</v>
      </c>
      <c r="E27" s="29" t="s">
        <v>21</v>
      </c>
    </row>
    <row r="28" spans="1:5" ht="21.75" customHeight="1">
      <c r="A28" s="27" t="s">
        <v>47</v>
      </c>
      <c r="B28" s="24">
        <v>170</v>
      </c>
      <c r="C28" s="24">
        <v>25</v>
      </c>
      <c r="D28" s="29" t="s">
        <v>21</v>
      </c>
      <c r="E28" s="29" t="s">
        <v>21</v>
      </c>
    </row>
    <row r="29" spans="1:5" ht="21.75" customHeight="1" thickBot="1">
      <c r="A29" s="55" t="s">
        <v>48</v>
      </c>
      <c r="B29" s="56">
        <v>180</v>
      </c>
      <c r="C29" s="56">
        <v>32</v>
      </c>
      <c r="D29" s="29" t="s">
        <v>21</v>
      </c>
      <c r="E29" s="29" t="s">
        <v>21</v>
      </c>
    </row>
    <row r="30" spans="1:5" ht="21.75" customHeight="1" thickBot="1">
      <c r="A30" s="50" t="s">
        <v>49</v>
      </c>
      <c r="B30" s="51">
        <v>190</v>
      </c>
      <c r="C30" s="52"/>
      <c r="D30" s="53">
        <f>D23</f>
        <v>-1030496.9</v>
      </c>
      <c r="E30" s="53">
        <f>E23</f>
        <v>-844591.5</v>
      </c>
    </row>
    <row r="31" spans="1:5" ht="21.75" customHeight="1">
      <c r="A31" s="39"/>
      <c r="B31" s="41"/>
      <c r="C31" s="41"/>
      <c r="D31" s="42"/>
      <c r="E31" s="43"/>
    </row>
    <row r="32" spans="1:5" ht="21.75" customHeight="1">
      <c r="A32" s="19" t="s">
        <v>50</v>
      </c>
      <c r="B32" s="24"/>
      <c r="C32" s="24"/>
      <c r="D32" s="57"/>
      <c r="E32" s="57"/>
    </row>
    <row r="33" spans="1:5" ht="30" customHeight="1">
      <c r="A33" s="27" t="s">
        <v>51</v>
      </c>
      <c r="B33" s="24">
        <v>200</v>
      </c>
      <c r="C33" s="24">
        <v>33</v>
      </c>
      <c r="D33" s="29" t="s">
        <v>21</v>
      </c>
      <c r="E33" s="29" t="s">
        <v>21</v>
      </c>
    </row>
    <row r="34" spans="1:5" ht="30" customHeight="1">
      <c r="A34" s="31" t="s">
        <v>52</v>
      </c>
      <c r="B34" s="33">
        <v>210</v>
      </c>
      <c r="C34" s="33">
        <v>33</v>
      </c>
      <c r="D34" s="34" t="s">
        <v>21</v>
      </c>
      <c r="E34" s="34" t="s">
        <v>21</v>
      </c>
    </row>
    <row r="35" spans="1:6" ht="30" customHeight="1">
      <c r="A35" s="58" t="s">
        <v>53</v>
      </c>
      <c r="B35" s="33">
        <v>220</v>
      </c>
      <c r="C35" s="33"/>
      <c r="D35" s="59">
        <f>D20+D30</f>
        <v>-74048.20000000007</v>
      </c>
      <c r="E35" s="59">
        <f>E20+E30</f>
        <v>168479.69999999995</v>
      </c>
      <c r="F35" s="78"/>
    </row>
    <row r="36" spans="1:5" ht="21.75" customHeight="1" thickBot="1">
      <c r="A36" s="55" t="s">
        <v>54</v>
      </c>
      <c r="B36" s="56">
        <v>230</v>
      </c>
      <c r="C36" s="56"/>
      <c r="D36" s="60" t="s">
        <v>21</v>
      </c>
      <c r="E36" s="61" t="s">
        <v>21</v>
      </c>
    </row>
    <row r="37" spans="1:5" ht="30" customHeight="1" thickBot="1">
      <c r="A37" s="62" t="s">
        <v>55</v>
      </c>
      <c r="B37" s="51">
        <v>240</v>
      </c>
      <c r="C37" s="52"/>
      <c r="D37" s="53">
        <f>D35</f>
        <v>-74048.20000000007</v>
      </c>
      <c r="E37" s="53">
        <f>E35</f>
        <v>168479.69999999995</v>
      </c>
    </row>
    <row r="38" spans="1:5" ht="21.75" customHeight="1">
      <c r="A38" s="39"/>
      <c r="B38" s="41"/>
      <c r="C38" s="41"/>
      <c r="D38" s="42"/>
      <c r="E38" s="43"/>
    </row>
    <row r="39" spans="1:5" ht="21.75" customHeight="1">
      <c r="A39" s="23" t="s">
        <v>56</v>
      </c>
      <c r="B39" s="24"/>
      <c r="C39" s="24"/>
      <c r="D39" s="63"/>
      <c r="E39" s="64"/>
    </row>
    <row r="40" spans="1:5" ht="30" customHeight="1">
      <c r="A40" s="27" t="s">
        <v>57</v>
      </c>
      <c r="B40" s="24">
        <v>250</v>
      </c>
      <c r="C40" s="24"/>
      <c r="D40" s="65" t="s">
        <v>21</v>
      </c>
      <c r="E40" s="66" t="s">
        <v>21</v>
      </c>
    </row>
    <row r="41" spans="1:5" ht="30" customHeight="1" thickBot="1">
      <c r="A41" s="55" t="s">
        <v>58</v>
      </c>
      <c r="B41" s="56">
        <v>260</v>
      </c>
      <c r="C41" s="56"/>
      <c r="D41" s="67" t="s">
        <v>21</v>
      </c>
      <c r="E41" s="68" t="s">
        <v>21</v>
      </c>
    </row>
    <row r="42" spans="1:5" ht="14.25">
      <c r="A42" s="69"/>
      <c r="B42" s="70"/>
      <c r="C42" s="70"/>
      <c r="D42" s="71"/>
      <c r="E42" s="72"/>
    </row>
    <row r="43" spans="4:5" ht="14.25">
      <c r="D43" s="4"/>
      <c r="E43" s="4"/>
    </row>
    <row r="45" spans="1:5" ht="14.25">
      <c r="A45" s="73" t="s">
        <v>59</v>
      </c>
      <c r="B45" s="98"/>
      <c r="C45" s="98"/>
      <c r="E45" s="104"/>
    </row>
    <row r="46" spans="1:5" ht="14.25">
      <c r="A46" s="74"/>
      <c r="B46" s="93" t="s">
        <v>60</v>
      </c>
      <c r="C46" s="93"/>
      <c r="E46" s="75"/>
    </row>
    <row r="47" spans="1:5" ht="14.25">
      <c r="A47" s="74"/>
      <c r="B47" s="74"/>
      <c r="D47" s="79"/>
      <c r="E47" s="75"/>
    </row>
    <row r="48" spans="1:5" ht="14.25">
      <c r="A48" s="74" t="s">
        <v>61</v>
      </c>
      <c r="B48" s="98"/>
      <c r="C48" s="98"/>
      <c r="D48" s="79"/>
      <c r="E48" s="104"/>
    </row>
    <row r="49" spans="1:5" ht="14.25">
      <c r="A49" s="74"/>
      <c r="B49" s="93" t="s">
        <v>60</v>
      </c>
      <c r="C49" s="93"/>
      <c r="D49" s="79"/>
      <c r="E49" s="75"/>
    </row>
    <row r="50" ht="14.25">
      <c r="D50" s="79"/>
    </row>
    <row r="51" spans="1:4" ht="14.25">
      <c r="A51" s="76" t="s">
        <v>69</v>
      </c>
      <c r="D51" s="79"/>
    </row>
    <row r="52" spans="1:4" ht="14.25">
      <c r="A52" s="77" t="s">
        <v>62</v>
      </c>
      <c r="D52" s="79"/>
    </row>
  </sheetData>
  <sheetProtection formatCells="0" formatColumns="0" formatRows="0" insertColumns="0" insertRows="0" insertHyperlinks="0" deleteColumns="0" deleteRows="0" sort="0" autoFilter="0" pivotTables="0"/>
  <mergeCells count="8">
    <mergeCell ref="B48:C48"/>
    <mergeCell ref="B49:C49"/>
    <mergeCell ref="A1:E1"/>
    <mergeCell ref="A3:A4"/>
    <mergeCell ref="B3:B4"/>
    <mergeCell ref="C3:C4"/>
    <mergeCell ref="B45:C45"/>
    <mergeCell ref="B46:C46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Hripsime Hovsepyan</dc:creator>
  <cp:keywords/>
  <dc:description/>
  <cp:lastModifiedBy>User</cp:lastModifiedBy>
  <cp:lastPrinted>2020-04-15T07:11:32Z</cp:lastPrinted>
  <dcterms:created xsi:type="dcterms:W3CDTF">2016-12-02T12:06:50Z</dcterms:created>
  <dcterms:modified xsi:type="dcterms:W3CDTF">2020-04-15T07:20:41Z</dcterms:modified>
  <cp:category/>
  <cp:version/>
  <cp:contentType/>
  <cp:contentStatus/>
</cp:coreProperties>
</file>